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<sst xmlns="http://schemas.openxmlformats.org/spreadsheetml/2006/main" count="1464" uniqueCount="326">
  <si>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</si>
  <si>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</si>
  <si>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</si>
  <si>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</si>
  <si>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</si>
  <si>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</si>
  <si>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</si>
  <si>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</si>
  <si>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</si>
  <si>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</si>
  <si>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</si>
  <si>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</si>
  <si>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</si>
  <si>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</si>
  <si>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</si>
  <si>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</si>
  <si>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</si>
  <si>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</si>
  <si>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</si>
  <si>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</si>
  <si>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</si>
  <si>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</si>
  <si>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</si>
  <si>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</si>
  <si>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</si>
  <si>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</si>
  <si>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</si>
  <si>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</si>
  <si>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</si>
  <si>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</si>
  <si>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</si>
  <si>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</si>
  <si>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</si>
  <si>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</si>
  <si>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</si>
  <si>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</si>
  <si>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</si>
  <si>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</si>
  <si>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</si>
  <si>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</si>
  <si>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</si>
  <si>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</si>
  <si>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</si>
  <si>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</si>
  <si>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</si>
  <si>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</si>
  <si>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</si>
  <si>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</si>
  <si>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</si>
  <si>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</si>
  <si>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</si>
  <si>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</si>
  <si>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</si>
  <si>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</si>
  <si>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</si>
  <si>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</si>
  <si>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</si>
  <si>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</si>
  <si>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</si>
  <si>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</si>
  <si>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</si>
  <si>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</si>
  <si>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</si>
  <si>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</si>
  <si>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</si>
  <si>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</si>
  <si>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</si>
  <si>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</si>
  <si>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</si>
  <si>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</si>
  <si>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</si>
  <si>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</si>
  <si>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</si>
  <si>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</si>
  <si>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</si>
  <si>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</si>
  <si>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</si>
  <si>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</si>
  <si>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</si>
  <si>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</si>
  <si>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</si>
  <si>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</si>
  <si>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</si>
  <si>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</si>
  <si>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</si>
  <si>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</si>
  <si>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</si>
  <si>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</si>
  <si>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</si>
  <si>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</si>
  <si>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</si>
  <si>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</si>
  <si>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</si>
  <si>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</si>
  <si>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</si>
  <si>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</si>
  <si>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</si>
  <si>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</si>
  <si>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</si>
  <si>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</si>
  <si>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</si>
  <si>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</si>
  <si>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</si>
  <si>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</si>
  <si>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</si>
  <si>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</si>
  <si>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</si>
  <si>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</si>
  <si>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</si>
  <si>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</si>
  <si>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</si>
  <si>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</si>
  <si>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</si>
  <si>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</si>
  <si>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</si>
  <si>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</si>
  <si>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</si>
  <si>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</si>
  <si>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</si>
  <si>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</si>
  <si>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</si>
  <si>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</si>
  <si>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</si>
  <si>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</si>
  <si>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</si>
  <si>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</si>
  <si>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</si>
  <si>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</si>
  <si>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</si>
  <si>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</si>
  <si>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</si>
  <si>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</si>
  <si>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</si>
  <si>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</si>
  <si>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</si>
  <si>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</si>
  <si>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</si>
  <si>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</si>
  <si>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</si>
  <si>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</si>
  <si>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</si>
  <si>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</si>
  <si>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</si>
  <si>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</si>
  <si>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</si>
  <si>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</si>
  <si>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</si>
  <si>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</si>
  <si>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</si>
  <si>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</si>
  <si>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</si>
  <si>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</si>
  <si>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</si>
  <si>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</si>
  <si>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</si>
  <si>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</si>
  <si>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</si>
  <si>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</si>
  <si>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МП"Развитие образовавния ММР на 2013-2015 годы"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</si>
  <si>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</si>
  <si>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</si>
  <si>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</si>
  <si>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</si>
  <si>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</si>
  <si>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</si>
  <si>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</si>
  <si>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</si>
  <si>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</si>
  <si>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</si>
  <si>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</si>
  <si>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</si>
  <si>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</si>
  <si>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</si>
  <si>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</si>
  <si>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</si>
  <si>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</si>
  <si>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</si>
  <si>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</si>
  <si>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</si>
  <si>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</si>
  <si>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</si>
  <si>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</si>
  <si>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</si>
  <si>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</si>
  <si>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</si>
  <si>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</si>
  <si>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</si>
  <si>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</si>
  <si>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</si>
  <si>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</si>
  <si>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</si>
  <si>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</si>
  <si>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</si>
  <si>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</si>
  <si>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</si>
  <si>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</si>
  <si>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</si>
  <si>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</si>
  <si>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</si>
  <si>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</si>
  <si>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</si>
  <si>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</si>
  <si>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</si>
  <si>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</si>
  <si>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</si>
  <si>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</si>
  <si>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</si>
  <si>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</si>
  <si>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</si>
  <si>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</si>
  <si>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</si>
  <si>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</si>
  <si>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</si>
  <si>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</si>
  <si>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</si>
  <si>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</si>
  <si>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</si>
  <si>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</si>
  <si>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</si>
  <si>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</si>
  <si>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</si>
  <si>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</si>
  <si>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</si>
  <si>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</si>
  <si>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</si>
  <si>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</si>
  <si>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</si>
  <si>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</si>
  <si>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</si>
  <si>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</si>
  <si>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</si>
  <si>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</si>
  <si>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</si>
  <si>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</si>
  <si>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</si>
  <si>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</si>
  <si>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</si>
  <si>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</si>
  <si>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</si>
  <si>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</si>
  <si>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</si>
  <si>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</si>
  <si>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</si>
  <si>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</si>
  <si>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</si>
  <si>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</si>
  <si>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</si>
  <si>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</si>
  <si>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</si>
  <si>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</si>
  <si>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</si>
  <si>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</si>
  <si>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</si>
  <si>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</si>
  <si>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</si>
  <si>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</si>
  <si>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</si>
  <si>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</si>
  <si>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</si>
  <si>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</si>
  <si>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</si>
  <si>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</si>
  <si>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</si>
  <si>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</si>
  <si>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</si>
  <si>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</si>
  <si>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</si>
  <si>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</si>
  <si>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</si>
  <si>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</si>
  <si>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</si>
  <si>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</si>
  <si>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</si>
  <si>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</si>
  <si>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</si>
  <si>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</si>
  <si>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</si>
  <si>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</si>
  <si>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</si>
  <si>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</si>
  <si>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</si>
  <si>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</si>
  <si>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</si>
  <si>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</si>
  <si>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</si>
  <si>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</si>
  <si>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</si>
  <si>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</si>
  <si>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</si>
  <si>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</si>
  <si>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</si>
  <si>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</si>
  <si>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</si>
  <si>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</si>
  <si>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</si>
  <si>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</si>
  <si>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</si>
  <si>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</si>
  <si>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</si>
  <si>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</si>
  <si>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</si>
  <si>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</si>
  <si>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</si>
  <si>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</si>
  <si>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</si>
  <si>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</si>
  <si>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</si>
  <si>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</si>
  <si>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</si>
  <si>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</si>
  <si>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</si>
  <si>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</si>
  <si>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</si>
  <si>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</si>
  <si>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</si>
  <si>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2015 и 2016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</si>
  <si>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2015 год </t>
  </si>
  <si>
    <t>2016 год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</si>
  <si>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</si>
  <si>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</si>
  <si>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</si>
  <si>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</si>
  <si>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Приложение 9 к решению Думы</t>
  </si>
  <si>
    <t>№ _____ от ____________</t>
  </si>
  <si>
    <t>"Приложение 13 к решению Думы</t>
  </si>
  <si>
    <t>№ 503 от 26.12.2013г."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</si>
</sst>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4" fontId="11" fillId="7" borderId="12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8" fontId="2" fillId="22" borderId="21" xfId="0" applyNumberFormat="1" applyFont="1" applyFill="1" applyBorder="1" applyAlignment="1">
      <alignment horizontal="center" vertical="center" wrapText="1"/>
    </xf>
    <xf numFmtId="4" fontId="11" fillId="22" borderId="22" xfId="0" applyNumberFormat="1" applyFont="1" applyFill="1" applyBorder="1" applyAlignment="1">
      <alignment horizontal="center" vertical="center" wrapText="1"/>
    </xf>
    <xf numFmtId="168" fontId="2" fillId="4" borderId="21" xfId="0" applyNumberFormat="1" applyFont="1" applyFill="1" applyBorder="1" applyAlignment="1">
      <alignment horizontal="center" vertical="center" wrapText="1"/>
    </xf>
    <xf numFmtId="4" fontId="11" fillId="4" borderId="22" xfId="0" applyNumberFormat="1" applyFont="1" applyFill="1" applyBorder="1" applyAlignment="1">
      <alignment horizontal="center" vertical="center" wrapText="1"/>
    </xf>
    <xf numFmtId="4" fontId="11" fillId="25" borderId="2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74"/>
  <sheetViews>
    <sheetView showGridLines="0" tabSelected="1" zoomScalePageLayoutView="0" workbookViewId="0" topLeftCell="A361">
      <selection activeCell="Z108" sqref="Z108"/>
    </sheetView>
  </sheetViews>
  <sheetFormatPr defaultColWidth="9.00390625" defaultRowHeight="12.75" outlineLevelRow="6"/>
  <cols>
    <col min="1" max="1" width="57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16.00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5.125" style="2" customWidth="1"/>
    <col min="27" max="16384" width="9.125" style="2" customWidth="1"/>
  </cols>
  <sheetData>
    <row r="2" spans="2:23" ht="18.75">
      <c r="B2" s="150" t="s">
        <v>322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2:23" ht="18.75">
      <c r="B3" s="151" t="s">
        <v>94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2:22" ht="18.75">
      <c r="B4" s="2"/>
      <c r="C4" s="150" t="s">
        <v>323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6" spans="2:25" ht="18.75">
      <c r="B6" s="150" t="s">
        <v>324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83"/>
      <c r="Y6" s="2"/>
    </row>
    <row r="7" spans="2:25" ht="18.75" customHeight="1">
      <c r="B7" s="151" t="s">
        <v>94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84"/>
      <c r="Y7" s="2"/>
    </row>
    <row r="8" spans="2:25" ht="18.75">
      <c r="B8" s="2"/>
      <c r="C8" s="150" t="s">
        <v>325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52" t="s">
        <v>95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X11" s="2"/>
      <c r="Y11" s="2"/>
    </row>
    <row r="12" spans="1:25" ht="57" customHeight="1">
      <c r="A12" s="149" t="s">
        <v>315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6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316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  <c r="Z14" s="36" t="s">
        <v>317</v>
      </c>
    </row>
    <row r="15" spans="1:26" ht="37.5" customHeight="1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08">
        <f>G16+G143+G149+G156+G178+G184+G204+G230+G251+G261+G274+G280</f>
        <v>99294.01999999999</v>
      </c>
      <c r="H15" s="28" t="e">
        <f aca="true" t="shared" si="0" ref="H15:X15">H16+H140+H144+H150+H172+H186+H206+H232+H246+H259+H270+H275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  <c r="Z15" s="108">
        <f>Z16+Z143+Z149+Z156+Z178+Z184+Z204+Z230+Z251+Z261+Z274+Z280</f>
        <v>107311.65000000001</v>
      </c>
    </row>
    <row r="16" spans="1:26" ht="18.75" customHeight="1" outlineLevel="2" thickBot="1">
      <c r="A16" s="111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5">
        <f>G17+G24+G44+G63+G73+G78</f>
        <v>51210.399999999994</v>
      </c>
      <c r="H16" s="29" t="e">
        <f>H17+H27+H46+#REF!+H64+#REF!+H73+H77</f>
        <v>#REF!</v>
      </c>
      <c r="I16" s="29" t="e">
        <f>I17+I27+I46+#REF!+I64+#REF!+I73+I77</f>
        <v>#REF!</v>
      </c>
      <c r="J16" s="29" t="e">
        <f>J17+J27+J46+#REF!+J64+#REF!+J73+J77</f>
        <v>#REF!</v>
      </c>
      <c r="K16" s="29" t="e">
        <f>K17+K27+K46+#REF!+K64+#REF!+K73+K77</f>
        <v>#REF!</v>
      </c>
      <c r="L16" s="29" t="e">
        <f>L17+L27+L46+#REF!+L64+#REF!+L73+L77</f>
        <v>#REF!</v>
      </c>
      <c r="M16" s="29" t="e">
        <f>M17+M27+M46+#REF!+M64+#REF!+M73+M77</f>
        <v>#REF!</v>
      </c>
      <c r="N16" s="29" t="e">
        <f>N17+N27+N46+#REF!+N64+#REF!+N73+N77</f>
        <v>#REF!</v>
      </c>
      <c r="O16" s="29" t="e">
        <f>O17+O27+O46+#REF!+O64+#REF!+O73+O77</f>
        <v>#REF!</v>
      </c>
      <c r="P16" s="29" t="e">
        <f>P17+P27+P46+#REF!+P64+#REF!+P73+P77</f>
        <v>#REF!</v>
      </c>
      <c r="Q16" s="29" t="e">
        <f>Q17+Q27+Q46+#REF!+Q64+#REF!+Q73+Q77</f>
        <v>#REF!</v>
      </c>
      <c r="R16" s="29" t="e">
        <f>R17+R27+R46+#REF!+R64+#REF!+R73+R77</f>
        <v>#REF!</v>
      </c>
      <c r="S16" s="29" t="e">
        <f>S17+S27+S46+#REF!+S64+#REF!+S73+S77</f>
        <v>#REF!</v>
      </c>
      <c r="T16" s="29" t="e">
        <f>T17+T27+T46+#REF!+T64+#REF!+T73+T77</f>
        <v>#REF!</v>
      </c>
      <c r="U16" s="29" t="e">
        <f>U17+U27+U46+#REF!+U64+#REF!+U73+U77</f>
        <v>#REF!</v>
      </c>
      <c r="V16" s="29" t="e">
        <f>V17+V27+V46+#REF!+V64+#REF!+V73+V77</f>
        <v>#REF!</v>
      </c>
      <c r="W16" s="29" t="e">
        <f>W17+W27+W46+#REF!+W64+#REF!+W73+W77</f>
        <v>#REF!</v>
      </c>
      <c r="X16" s="61" t="e">
        <f>X17+X27+X46+#REF!+X64+#REF!+X73+X77</f>
        <v>#REF!</v>
      </c>
      <c r="Y16" s="59" t="e">
        <f t="shared" si="1"/>
        <v>#REF!</v>
      </c>
      <c r="Z16" s="15">
        <f>Z17+Z24+Z44+Z63+Z73+Z78+Z57</f>
        <v>54345.93000000001</v>
      </c>
    </row>
    <row r="17" spans="1:26" ht="48.75" customHeight="1" outlineLevel="3" thickBot="1">
      <c r="A17" s="112" t="s">
        <v>25</v>
      </c>
      <c r="B17" s="132">
        <v>951</v>
      </c>
      <c r="C17" s="113" t="s">
        <v>7</v>
      </c>
      <c r="D17" s="113" t="s">
        <v>6</v>
      </c>
      <c r="E17" s="113" t="s">
        <v>5</v>
      </c>
      <c r="F17" s="113"/>
      <c r="G17" s="114">
        <f>G18</f>
        <v>1728.3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66.4026141294914</v>
      </c>
      <c r="Z17" s="114">
        <f>Z18</f>
        <v>1728.3</v>
      </c>
    </row>
    <row r="18" spans="1:26" ht="34.5" customHeight="1" outlineLevel="3" thickBot="1">
      <c r="A18" s="115" t="s">
        <v>160</v>
      </c>
      <c r="B18" s="19">
        <v>951</v>
      </c>
      <c r="C18" s="11" t="s">
        <v>7</v>
      </c>
      <c r="D18" s="11" t="s">
        <v>161</v>
      </c>
      <c r="E18" s="11" t="s">
        <v>5</v>
      </c>
      <c r="F18" s="11"/>
      <c r="G18" s="12">
        <f>G19</f>
        <v>1728.3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66.4026141294914</v>
      </c>
      <c r="Z18" s="12">
        <f>Z19</f>
        <v>1728.3</v>
      </c>
    </row>
    <row r="19" spans="1:26" ht="36" customHeight="1" outlineLevel="3" thickBot="1">
      <c r="A19" s="115" t="s">
        <v>162</v>
      </c>
      <c r="B19" s="19">
        <v>951</v>
      </c>
      <c r="C19" s="11" t="s">
        <v>7</v>
      </c>
      <c r="D19" s="11" t="s">
        <v>163</v>
      </c>
      <c r="E19" s="11" t="s">
        <v>5</v>
      </c>
      <c r="F19" s="11"/>
      <c r="G19" s="12">
        <f>G20</f>
        <v>1728.3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  <c r="Z19" s="12">
        <f>Z20</f>
        <v>1728.3</v>
      </c>
    </row>
    <row r="20" spans="1:26" ht="20.25" customHeight="1" outlineLevel="3" thickBot="1">
      <c r="A20" s="96" t="s">
        <v>164</v>
      </c>
      <c r="B20" s="92">
        <v>951</v>
      </c>
      <c r="C20" s="93" t="s">
        <v>7</v>
      </c>
      <c r="D20" s="93" t="s">
        <v>165</v>
      </c>
      <c r="E20" s="93" t="s">
        <v>5</v>
      </c>
      <c r="F20" s="93"/>
      <c r="G20" s="16">
        <f>G21</f>
        <v>1728.3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  <c r="Z20" s="16">
        <f>Z21</f>
        <v>1728.3</v>
      </c>
    </row>
    <row r="21" spans="1:26" ht="31.5" customHeight="1" outlineLevel="3" thickBot="1">
      <c r="A21" s="5" t="s">
        <v>99</v>
      </c>
      <c r="B21" s="21">
        <v>951</v>
      </c>
      <c r="C21" s="6" t="s">
        <v>7</v>
      </c>
      <c r="D21" s="6" t="s">
        <v>165</v>
      </c>
      <c r="E21" s="6" t="s">
        <v>96</v>
      </c>
      <c r="F21" s="6"/>
      <c r="G21" s="7">
        <f>G22+G23</f>
        <v>1728.3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  <c r="Z21" s="7">
        <f>Z22+Z23</f>
        <v>1728.3</v>
      </c>
    </row>
    <row r="22" spans="1:26" ht="20.25" customHeight="1" outlineLevel="3" thickBot="1">
      <c r="A22" s="90" t="s">
        <v>100</v>
      </c>
      <c r="B22" s="94">
        <v>951</v>
      </c>
      <c r="C22" s="95" t="s">
        <v>7</v>
      </c>
      <c r="D22" s="95" t="s">
        <v>165</v>
      </c>
      <c r="E22" s="95" t="s">
        <v>97</v>
      </c>
      <c r="F22" s="95"/>
      <c r="G22" s="100">
        <v>1728.3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  <c r="Z22" s="100">
        <v>1728.3</v>
      </c>
    </row>
    <row r="23" spans="1:26" ht="32.25" outlineLevel="4" thickBot="1">
      <c r="A23" s="90" t="s">
        <v>101</v>
      </c>
      <c r="B23" s="94">
        <v>951</v>
      </c>
      <c r="C23" s="95" t="s">
        <v>7</v>
      </c>
      <c r="D23" s="95" t="s">
        <v>165</v>
      </c>
      <c r="E23" s="95" t="s">
        <v>98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  <c r="Z23" s="100">
        <v>0</v>
      </c>
    </row>
    <row r="24" spans="1:26" ht="63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3474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33.035013816925726</v>
      </c>
      <c r="Z24" s="10">
        <f>Z25</f>
        <v>3598</v>
      </c>
    </row>
    <row r="25" spans="1:26" ht="32.25" customHeight="1" outlineLevel="5" thickBot="1">
      <c r="A25" s="115" t="s">
        <v>160</v>
      </c>
      <c r="B25" s="19">
        <v>951</v>
      </c>
      <c r="C25" s="11" t="s">
        <v>18</v>
      </c>
      <c r="D25" s="11" t="s">
        <v>161</v>
      </c>
      <c r="E25" s="11" t="s">
        <v>5</v>
      </c>
      <c r="F25" s="11"/>
      <c r="G25" s="12">
        <f>G26</f>
        <v>3474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  <c r="Z25" s="12">
        <f>Z26</f>
        <v>3598</v>
      </c>
    </row>
    <row r="26" spans="1:26" ht="32.25" customHeight="1" outlineLevel="5" thickBot="1">
      <c r="A26" s="115" t="s">
        <v>162</v>
      </c>
      <c r="B26" s="19">
        <v>951</v>
      </c>
      <c r="C26" s="11" t="s">
        <v>18</v>
      </c>
      <c r="D26" s="11" t="s">
        <v>163</v>
      </c>
      <c r="E26" s="11" t="s">
        <v>5</v>
      </c>
      <c r="F26" s="11"/>
      <c r="G26" s="12">
        <f>G27+G37+G41</f>
        <v>3474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  <c r="Z26" s="12">
        <f>Z27+Z37+Z41</f>
        <v>3598</v>
      </c>
    </row>
    <row r="27" spans="1:26" ht="49.5" customHeight="1" outlineLevel="6" thickBot="1">
      <c r="A27" s="116" t="s">
        <v>166</v>
      </c>
      <c r="B27" s="133">
        <v>951</v>
      </c>
      <c r="C27" s="93" t="s">
        <v>18</v>
      </c>
      <c r="D27" s="93" t="s">
        <v>167</v>
      </c>
      <c r="E27" s="93" t="s">
        <v>5</v>
      </c>
      <c r="F27" s="93"/>
      <c r="G27" s="16">
        <f>G28+G31+G34</f>
        <v>2077.9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138.3856874729294</v>
      </c>
      <c r="Z27" s="16">
        <f>Z28+Z31+Z34</f>
        <v>2200.7999999999997</v>
      </c>
    </row>
    <row r="28" spans="1:26" ht="33" customHeight="1" outlineLevel="6" thickBot="1">
      <c r="A28" s="5" t="s">
        <v>99</v>
      </c>
      <c r="B28" s="21">
        <v>951</v>
      </c>
      <c r="C28" s="6" t="s">
        <v>18</v>
      </c>
      <c r="D28" s="6" t="s">
        <v>167</v>
      </c>
      <c r="E28" s="6" t="s">
        <v>96</v>
      </c>
      <c r="F28" s="6"/>
      <c r="G28" s="7">
        <f>G29+G30</f>
        <v>1958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146.85986721144025</v>
      </c>
      <c r="Z28" s="7">
        <f>Z29+Z30</f>
        <v>2088.2</v>
      </c>
    </row>
    <row r="29" spans="1:26" ht="16.5" customHeight="1" outlineLevel="6" thickBot="1">
      <c r="A29" s="90" t="s">
        <v>100</v>
      </c>
      <c r="B29" s="94">
        <v>951</v>
      </c>
      <c r="C29" s="95" t="s">
        <v>18</v>
      </c>
      <c r="D29" s="95" t="s">
        <v>167</v>
      </c>
      <c r="E29" s="95" t="s">
        <v>97</v>
      </c>
      <c r="F29" s="95"/>
      <c r="G29" s="100">
        <v>1953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95.24459805427547</v>
      </c>
      <c r="Z29" s="100">
        <v>2083.2</v>
      </c>
    </row>
    <row r="30" spans="1:26" ht="32.25" outlineLevel="6" thickBot="1">
      <c r="A30" s="90" t="s">
        <v>101</v>
      </c>
      <c r="B30" s="94">
        <v>951</v>
      </c>
      <c r="C30" s="95" t="s">
        <v>18</v>
      </c>
      <c r="D30" s="95" t="s">
        <v>167</v>
      </c>
      <c r="E30" s="95" t="s">
        <v>98</v>
      </c>
      <c r="F30" s="95"/>
      <c r="G30" s="100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  <c r="Z30" s="100">
        <v>5</v>
      </c>
    </row>
    <row r="31" spans="1:26" ht="32.25" outlineLevel="6" thickBot="1">
      <c r="A31" s="5" t="s">
        <v>108</v>
      </c>
      <c r="B31" s="21">
        <v>951</v>
      </c>
      <c r="C31" s="6" t="s">
        <v>18</v>
      </c>
      <c r="D31" s="6" t="s">
        <v>167</v>
      </c>
      <c r="E31" s="6" t="s">
        <v>102</v>
      </c>
      <c r="F31" s="6"/>
      <c r="G31" s="7">
        <f>G32+G33</f>
        <v>114.9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7">
        <f>Z32+Z33</f>
        <v>107.6</v>
      </c>
    </row>
    <row r="32" spans="1:26" ht="31.5" customHeight="1" outlineLevel="6" thickBot="1">
      <c r="A32" s="90" t="s">
        <v>109</v>
      </c>
      <c r="B32" s="94">
        <v>951</v>
      </c>
      <c r="C32" s="95" t="s">
        <v>18</v>
      </c>
      <c r="D32" s="95" t="s">
        <v>167</v>
      </c>
      <c r="E32" s="95" t="s">
        <v>103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00">
        <v>0</v>
      </c>
    </row>
    <row r="33" spans="1:26" ht="32.25" outlineLevel="6" thickBot="1">
      <c r="A33" s="90" t="s">
        <v>110</v>
      </c>
      <c r="B33" s="94">
        <v>951</v>
      </c>
      <c r="C33" s="95" t="s">
        <v>18</v>
      </c>
      <c r="D33" s="95" t="s">
        <v>167</v>
      </c>
      <c r="E33" s="95" t="s">
        <v>104</v>
      </c>
      <c r="F33" s="95"/>
      <c r="G33" s="100">
        <v>114.9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00">
        <v>107.6</v>
      </c>
    </row>
    <row r="34" spans="1:26" ht="15" customHeight="1" outlineLevel="6" thickBot="1">
      <c r="A34" s="5" t="s">
        <v>111</v>
      </c>
      <c r="B34" s="21">
        <v>951</v>
      </c>
      <c r="C34" s="6" t="s">
        <v>18</v>
      </c>
      <c r="D34" s="6" t="s">
        <v>167</v>
      </c>
      <c r="E34" s="6" t="s">
        <v>105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7">
        <f>Z35+Z36</f>
        <v>5</v>
      </c>
    </row>
    <row r="35" spans="1:26" ht="32.25" outlineLevel="6" thickBot="1">
      <c r="A35" s="90" t="s">
        <v>112</v>
      </c>
      <c r="B35" s="94">
        <v>951</v>
      </c>
      <c r="C35" s="95" t="s">
        <v>18</v>
      </c>
      <c r="D35" s="95" t="s">
        <v>167</v>
      </c>
      <c r="E35" s="95" t="s">
        <v>106</v>
      </c>
      <c r="F35" s="95"/>
      <c r="G35" s="100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00">
        <v>0</v>
      </c>
    </row>
    <row r="36" spans="1:26" ht="18" customHeight="1" outlineLevel="6" thickBot="1">
      <c r="A36" s="90" t="s">
        <v>113</v>
      </c>
      <c r="B36" s="94">
        <v>951</v>
      </c>
      <c r="C36" s="95" t="s">
        <v>18</v>
      </c>
      <c r="D36" s="95" t="s">
        <v>167</v>
      </c>
      <c r="E36" s="95" t="s">
        <v>107</v>
      </c>
      <c r="F36" s="95"/>
      <c r="G36" s="100"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00">
        <v>5</v>
      </c>
    </row>
    <row r="37" spans="1:26" ht="33" customHeight="1" outlineLevel="6" thickBot="1">
      <c r="A37" s="96" t="s">
        <v>168</v>
      </c>
      <c r="B37" s="92">
        <v>951</v>
      </c>
      <c r="C37" s="93" t="s">
        <v>18</v>
      </c>
      <c r="D37" s="93" t="s">
        <v>169</v>
      </c>
      <c r="E37" s="93" t="s">
        <v>5</v>
      </c>
      <c r="F37" s="93"/>
      <c r="G37" s="16">
        <f>G38</f>
        <v>1204.1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6">
        <f>Z38</f>
        <v>1205.2</v>
      </c>
    </row>
    <row r="38" spans="1:26" ht="32.25" outlineLevel="6" thickBot="1">
      <c r="A38" s="5" t="s">
        <v>99</v>
      </c>
      <c r="B38" s="21">
        <v>951</v>
      </c>
      <c r="C38" s="6" t="s">
        <v>18</v>
      </c>
      <c r="D38" s="6" t="s">
        <v>169</v>
      </c>
      <c r="E38" s="6" t="s">
        <v>96</v>
      </c>
      <c r="F38" s="6"/>
      <c r="G38" s="7">
        <f>G39+G40</f>
        <v>1204.1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  <c r="Z38" s="7">
        <f>Z39+Z40</f>
        <v>1205.2</v>
      </c>
    </row>
    <row r="39" spans="1:26" ht="18" customHeight="1" outlineLevel="6" thickBot="1">
      <c r="A39" s="90" t="s">
        <v>100</v>
      </c>
      <c r="B39" s="94">
        <v>951</v>
      </c>
      <c r="C39" s="95" t="s">
        <v>18</v>
      </c>
      <c r="D39" s="95" t="s">
        <v>169</v>
      </c>
      <c r="E39" s="95" t="s">
        <v>97</v>
      </c>
      <c r="F39" s="95"/>
      <c r="G39" s="100">
        <v>1200.1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72.85969502541455</v>
      </c>
      <c r="Z39" s="100">
        <v>1200.2</v>
      </c>
    </row>
    <row r="40" spans="1:26" ht="32.25" outlineLevel="6" thickBot="1">
      <c r="A40" s="90" t="s">
        <v>101</v>
      </c>
      <c r="B40" s="94">
        <v>951</v>
      </c>
      <c r="C40" s="95" t="s">
        <v>18</v>
      </c>
      <c r="D40" s="95" t="s">
        <v>169</v>
      </c>
      <c r="E40" s="95" t="s">
        <v>98</v>
      </c>
      <c r="F40" s="95"/>
      <c r="G40" s="100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  <c r="Z40" s="100">
        <v>5</v>
      </c>
    </row>
    <row r="41" spans="1:26" ht="32.25" outlineLevel="6" thickBot="1">
      <c r="A41" s="96" t="s">
        <v>170</v>
      </c>
      <c r="B41" s="92">
        <v>951</v>
      </c>
      <c r="C41" s="93" t="s">
        <v>18</v>
      </c>
      <c r="D41" s="93" t="s">
        <v>171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  <c r="Z41" s="16">
        <f>Z42</f>
        <v>192</v>
      </c>
    </row>
    <row r="42" spans="1:26" ht="33" customHeight="1" outlineLevel="6" thickBot="1">
      <c r="A42" s="5" t="s">
        <v>116</v>
      </c>
      <c r="B42" s="21">
        <v>951</v>
      </c>
      <c r="C42" s="6" t="s">
        <v>18</v>
      </c>
      <c r="D42" s="6" t="s">
        <v>171</v>
      </c>
      <c r="E42" s="6" t="s">
        <v>114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  <c r="Z42" s="7">
        <f>Z43</f>
        <v>192</v>
      </c>
    </row>
    <row r="43" spans="1:26" ht="31.5" customHeight="1" outlineLevel="6" thickBot="1">
      <c r="A43" s="90" t="s">
        <v>117</v>
      </c>
      <c r="B43" s="94">
        <v>951</v>
      </c>
      <c r="C43" s="95" t="s">
        <v>18</v>
      </c>
      <c r="D43" s="95" t="s">
        <v>171</v>
      </c>
      <c r="E43" s="95" t="s">
        <v>115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  <c r="Z43" s="100">
        <v>192</v>
      </c>
    </row>
    <row r="44" spans="1:26" ht="65.25" customHeight="1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6250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2.2560000000000002</v>
      </c>
      <c r="Z44" s="10">
        <f>Z45</f>
        <v>6472</v>
      </c>
    </row>
    <row r="45" spans="1:26" ht="33.75" customHeight="1" outlineLevel="6" thickBot="1">
      <c r="A45" s="115" t="s">
        <v>160</v>
      </c>
      <c r="B45" s="19">
        <v>951</v>
      </c>
      <c r="C45" s="11" t="s">
        <v>8</v>
      </c>
      <c r="D45" s="11" t="s">
        <v>161</v>
      </c>
      <c r="E45" s="11" t="s">
        <v>5</v>
      </c>
      <c r="F45" s="11"/>
      <c r="G45" s="12">
        <f>G46</f>
        <v>6250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6472</v>
      </c>
    </row>
    <row r="46" spans="1:26" ht="34.5" customHeight="1" outlineLevel="3" thickBot="1">
      <c r="A46" s="115" t="s">
        <v>162</v>
      </c>
      <c r="B46" s="19">
        <v>951</v>
      </c>
      <c r="C46" s="11" t="s">
        <v>8</v>
      </c>
      <c r="D46" s="11" t="s">
        <v>163</v>
      </c>
      <c r="E46" s="11" t="s">
        <v>5</v>
      </c>
      <c r="F46" s="11"/>
      <c r="G46" s="12">
        <f>G47</f>
        <v>6250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89.60708240000001</v>
      </c>
      <c r="Z46" s="12">
        <f>Z47</f>
        <v>6472</v>
      </c>
    </row>
    <row r="47" spans="1:26" ht="49.5" customHeight="1" outlineLevel="3" thickBot="1">
      <c r="A47" s="116" t="s">
        <v>166</v>
      </c>
      <c r="B47" s="92">
        <v>951</v>
      </c>
      <c r="C47" s="93" t="s">
        <v>8</v>
      </c>
      <c r="D47" s="93" t="s">
        <v>167</v>
      </c>
      <c r="E47" s="93" t="s">
        <v>5</v>
      </c>
      <c r="F47" s="93"/>
      <c r="G47" s="16">
        <f>G48+G51+G54</f>
        <v>6250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89.60708240000001</v>
      </c>
      <c r="Z47" s="16">
        <f>Z48+Z51+Z54</f>
        <v>6472</v>
      </c>
    </row>
    <row r="48" spans="1:26" ht="32.25" outlineLevel="4" thickBot="1">
      <c r="A48" s="5" t="s">
        <v>99</v>
      </c>
      <c r="B48" s="21">
        <v>951</v>
      </c>
      <c r="C48" s="6" t="s">
        <v>8</v>
      </c>
      <c r="D48" s="6" t="s">
        <v>167</v>
      </c>
      <c r="E48" s="6" t="s">
        <v>96</v>
      </c>
      <c r="F48" s="6"/>
      <c r="G48" s="7">
        <f>G49+G50</f>
        <v>5884.2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95.17763927126882</v>
      </c>
      <c r="Z48" s="7">
        <f>Z49+Z50</f>
        <v>6098.1</v>
      </c>
    </row>
    <row r="49" spans="1:26" ht="20.25" customHeight="1" outlineLevel="5" thickBot="1">
      <c r="A49" s="90" t="s">
        <v>100</v>
      </c>
      <c r="B49" s="94">
        <v>951</v>
      </c>
      <c r="C49" s="95" t="s">
        <v>8</v>
      </c>
      <c r="D49" s="95" t="s">
        <v>167</v>
      </c>
      <c r="E49" s="95" t="s">
        <v>97</v>
      </c>
      <c r="F49" s="95"/>
      <c r="G49" s="100">
        <v>5882.2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95.21000051001326</v>
      </c>
      <c r="Z49" s="100">
        <v>6096.1</v>
      </c>
    </row>
    <row r="50" spans="1:26" ht="32.25" outlineLevel="5" thickBot="1">
      <c r="A50" s="90" t="s">
        <v>101</v>
      </c>
      <c r="B50" s="94">
        <v>951</v>
      </c>
      <c r="C50" s="95" t="s">
        <v>8</v>
      </c>
      <c r="D50" s="95" t="s">
        <v>167</v>
      </c>
      <c r="E50" s="95" t="s">
        <v>98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100">
        <v>2</v>
      </c>
    </row>
    <row r="51" spans="1:26" ht="32.25" outlineLevel="5" thickBot="1">
      <c r="A51" s="5" t="s">
        <v>108</v>
      </c>
      <c r="B51" s="21">
        <v>951</v>
      </c>
      <c r="C51" s="6" t="s">
        <v>8</v>
      </c>
      <c r="D51" s="6" t="s">
        <v>167</v>
      </c>
      <c r="E51" s="6" t="s">
        <v>102</v>
      </c>
      <c r="F51" s="6"/>
      <c r="G51" s="7">
        <f>G52+G53</f>
        <v>300.8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7">
        <f>Z52+Z53</f>
        <v>308.9</v>
      </c>
    </row>
    <row r="52" spans="1:26" ht="34.5" customHeight="1" outlineLevel="5" thickBot="1">
      <c r="A52" s="90" t="s">
        <v>109</v>
      </c>
      <c r="B52" s="94">
        <v>951</v>
      </c>
      <c r="C52" s="95" t="s">
        <v>8</v>
      </c>
      <c r="D52" s="95" t="s">
        <v>167</v>
      </c>
      <c r="E52" s="95" t="s">
        <v>103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100">
        <v>0</v>
      </c>
    </row>
    <row r="53" spans="1:26" ht="32.25" outlineLevel="5" thickBot="1">
      <c r="A53" s="90" t="s">
        <v>110</v>
      </c>
      <c r="B53" s="94">
        <v>951</v>
      </c>
      <c r="C53" s="95" t="s">
        <v>8</v>
      </c>
      <c r="D53" s="95" t="s">
        <v>167</v>
      </c>
      <c r="E53" s="95" t="s">
        <v>104</v>
      </c>
      <c r="F53" s="95"/>
      <c r="G53" s="100">
        <v>300.8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100">
        <v>308.9</v>
      </c>
    </row>
    <row r="54" spans="1:26" ht="19.5" customHeight="1" outlineLevel="5" thickBot="1">
      <c r="A54" s="5" t="s">
        <v>111</v>
      </c>
      <c r="B54" s="21">
        <v>951</v>
      </c>
      <c r="C54" s="6" t="s">
        <v>8</v>
      </c>
      <c r="D54" s="6" t="s">
        <v>167</v>
      </c>
      <c r="E54" s="6" t="s">
        <v>105</v>
      </c>
      <c r="F54" s="6"/>
      <c r="G54" s="7">
        <f>G55+G56</f>
        <v>65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7">
        <f>Z55+Z56</f>
        <v>65</v>
      </c>
    </row>
    <row r="55" spans="1:26" ht="32.25" outlineLevel="5" thickBot="1">
      <c r="A55" s="90" t="s">
        <v>112</v>
      </c>
      <c r="B55" s="94">
        <v>951</v>
      </c>
      <c r="C55" s="95" t="s">
        <v>8</v>
      </c>
      <c r="D55" s="95" t="s">
        <v>167</v>
      </c>
      <c r="E55" s="95" t="s">
        <v>106</v>
      </c>
      <c r="F55" s="95"/>
      <c r="G55" s="100">
        <v>8.5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100">
        <v>8.5</v>
      </c>
    </row>
    <row r="56" spans="1:26" ht="19.5" customHeight="1" outlineLevel="5" thickBot="1">
      <c r="A56" s="90" t="s">
        <v>113</v>
      </c>
      <c r="B56" s="94">
        <v>951</v>
      </c>
      <c r="C56" s="95" t="s">
        <v>8</v>
      </c>
      <c r="D56" s="95" t="s">
        <v>167</v>
      </c>
      <c r="E56" s="95" t="s">
        <v>107</v>
      </c>
      <c r="F56" s="95"/>
      <c r="G56" s="100">
        <v>56.5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100">
        <v>56.5</v>
      </c>
    </row>
    <row r="57" spans="1:26" ht="16.5" outlineLevel="5" thickBot="1">
      <c r="A57" s="8" t="s">
        <v>318</v>
      </c>
      <c r="B57" s="19">
        <v>951</v>
      </c>
      <c r="C57" s="9" t="s">
        <v>320</v>
      </c>
      <c r="D57" s="9" t="s">
        <v>6</v>
      </c>
      <c r="E57" s="9" t="s">
        <v>5</v>
      </c>
      <c r="F57" s="9"/>
      <c r="G57" s="10">
        <v>0</v>
      </c>
      <c r="H57" s="10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144"/>
      <c r="Y57" s="145"/>
      <c r="Z57" s="10">
        <f>Z58</f>
        <v>64.44</v>
      </c>
    </row>
    <row r="58" spans="1:26" ht="33.75" customHeight="1" outlineLevel="5" thickBot="1">
      <c r="A58" s="115" t="s">
        <v>160</v>
      </c>
      <c r="B58" s="19">
        <v>951</v>
      </c>
      <c r="C58" s="9" t="s">
        <v>320</v>
      </c>
      <c r="D58" s="9" t="s">
        <v>161</v>
      </c>
      <c r="E58" s="9" t="s">
        <v>5</v>
      </c>
      <c r="F58" s="9"/>
      <c r="G58" s="10">
        <v>0</v>
      </c>
      <c r="H58" s="10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144"/>
      <c r="Y58" s="145"/>
      <c r="Z58" s="10">
        <f>Z59</f>
        <v>64.44</v>
      </c>
    </row>
    <row r="59" spans="1:26" ht="34.5" customHeight="1" outlineLevel="5" thickBot="1">
      <c r="A59" s="115" t="s">
        <v>162</v>
      </c>
      <c r="B59" s="19">
        <v>951</v>
      </c>
      <c r="C59" s="9" t="s">
        <v>320</v>
      </c>
      <c r="D59" s="9" t="s">
        <v>163</v>
      </c>
      <c r="E59" s="9" t="s">
        <v>5</v>
      </c>
      <c r="F59" s="9"/>
      <c r="G59" s="10">
        <v>0</v>
      </c>
      <c r="H59" s="10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144"/>
      <c r="Y59" s="145"/>
      <c r="Z59" s="10">
        <f>Z60</f>
        <v>64.44</v>
      </c>
    </row>
    <row r="60" spans="1:26" ht="34.5" customHeight="1" outlineLevel="5" thickBot="1">
      <c r="A60" s="96" t="s">
        <v>319</v>
      </c>
      <c r="B60" s="92">
        <v>951</v>
      </c>
      <c r="C60" s="93" t="s">
        <v>320</v>
      </c>
      <c r="D60" s="93" t="s">
        <v>321</v>
      </c>
      <c r="E60" s="93" t="s">
        <v>5</v>
      </c>
      <c r="F60" s="93"/>
      <c r="G60" s="16">
        <v>0</v>
      </c>
      <c r="H60" s="88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146"/>
      <c r="Y60" s="147"/>
      <c r="Z60" s="16">
        <f>Z61</f>
        <v>64.44</v>
      </c>
    </row>
    <row r="61" spans="1:26" ht="32.25" outlineLevel="5" thickBot="1">
      <c r="A61" s="5" t="s">
        <v>108</v>
      </c>
      <c r="B61" s="21">
        <v>951</v>
      </c>
      <c r="C61" s="6" t="s">
        <v>320</v>
      </c>
      <c r="D61" s="6" t="s">
        <v>321</v>
      </c>
      <c r="E61" s="6" t="s">
        <v>102</v>
      </c>
      <c r="F61" s="6"/>
      <c r="G61" s="7"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148"/>
      <c r="Z61" s="7">
        <f>Z62</f>
        <v>64.44</v>
      </c>
    </row>
    <row r="62" spans="1:26" ht="32.25" outlineLevel="5" thickBot="1">
      <c r="A62" s="90" t="s">
        <v>110</v>
      </c>
      <c r="B62" s="94">
        <v>951</v>
      </c>
      <c r="C62" s="95" t="s">
        <v>320</v>
      </c>
      <c r="D62" s="95" t="s">
        <v>321</v>
      </c>
      <c r="E62" s="95" t="s">
        <v>104</v>
      </c>
      <c r="F62" s="95"/>
      <c r="G62" s="100"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100">
        <v>64.44</v>
      </c>
    </row>
    <row r="63" spans="1:26" ht="48" customHeight="1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3698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10">
        <f>Z64</f>
        <v>3844</v>
      </c>
    </row>
    <row r="64" spans="1:26" ht="34.5" customHeight="1" outlineLevel="3" thickBot="1">
      <c r="A64" s="115" t="s">
        <v>160</v>
      </c>
      <c r="B64" s="19">
        <v>951</v>
      </c>
      <c r="C64" s="11" t="s">
        <v>9</v>
      </c>
      <c r="D64" s="11" t="s">
        <v>161</v>
      </c>
      <c r="E64" s="11" t="s">
        <v>5</v>
      </c>
      <c r="F64" s="11"/>
      <c r="G64" s="12">
        <f>G65</f>
        <v>3698</v>
      </c>
      <c r="H64" s="31">
        <f aca="true" t="shared" si="11" ref="H64:X66">H65</f>
        <v>3284.2</v>
      </c>
      <c r="I64" s="31">
        <f t="shared" si="11"/>
        <v>3284.2</v>
      </c>
      <c r="J64" s="31">
        <f t="shared" si="11"/>
        <v>3284.2</v>
      </c>
      <c r="K64" s="31">
        <f t="shared" si="11"/>
        <v>3284.2</v>
      </c>
      <c r="L64" s="31">
        <f t="shared" si="11"/>
        <v>3284.2</v>
      </c>
      <c r="M64" s="31">
        <f t="shared" si="11"/>
        <v>3284.2</v>
      </c>
      <c r="N64" s="31">
        <f t="shared" si="11"/>
        <v>3284.2</v>
      </c>
      <c r="O64" s="31">
        <f t="shared" si="11"/>
        <v>3284.2</v>
      </c>
      <c r="P64" s="31">
        <f t="shared" si="11"/>
        <v>3284.2</v>
      </c>
      <c r="Q64" s="31">
        <f t="shared" si="11"/>
        <v>3284.2</v>
      </c>
      <c r="R64" s="31">
        <f t="shared" si="11"/>
        <v>3284.2</v>
      </c>
      <c r="S64" s="31">
        <f t="shared" si="11"/>
        <v>3284.2</v>
      </c>
      <c r="T64" s="31">
        <f t="shared" si="11"/>
        <v>3284.2</v>
      </c>
      <c r="U64" s="31">
        <f t="shared" si="11"/>
        <v>3284.2</v>
      </c>
      <c r="V64" s="31">
        <f t="shared" si="11"/>
        <v>3284.2</v>
      </c>
      <c r="W64" s="31">
        <f t="shared" si="11"/>
        <v>3284.2</v>
      </c>
      <c r="X64" s="66">
        <f t="shared" si="11"/>
        <v>2834.80374</v>
      </c>
      <c r="Y64" s="59">
        <f>X64/G64*100</f>
        <v>76.65775392103839</v>
      </c>
      <c r="Z64" s="12">
        <f>Z65</f>
        <v>3844</v>
      </c>
    </row>
    <row r="65" spans="1:26" ht="33" customHeight="1" outlineLevel="3" thickBot="1">
      <c r="A65" s="115" t="s">
        <v>162</v>
      </c>
      <c r="B65" s="19">
        <v>951</v>
      </c>
      <c r="C65" s="11" t="s">
        <v>9</v>
      </c>
      <c r="D65" s="11" t="s">
        <v>163</v>
      </c>
      <c r="E65" s="11" t="s">
        <v>5</v>
      </c>
      <c r="F65" s="11"/>
      <c r="G65" s="12">
        <f>G66</f>
        <v>3698</v>
      </c>
      <c r="H65" s="32">
        <f t="shared" si="11"/>
        <v>3284.2</v>
      </c>
      <c r="I65" s="32">
        <f t="shared" si="11"/>
        <v>3284.2</v>
      </c>
      <c r="J65" s="32">
        <f t="shared" si="11"/>
        <v>3284.2</v>
      </c>
      <c r="K65" s="32">
        <f t="shared" si="11"/>
        <v>3284.2</v>
      </c>
      <c r="L65" s="32">
        <f t="shared" si="11"/>
        <v>3284.2</v>
      </c>
      <c r="M65" s="32">
        <f t="shared" si="11"/>
        <v>3284.2</v>
      </c>
      <c r="N65" s="32">
        <f t="shared" si="11"/>
        <v>3284.2</v>
      </c>
      <c r="O65" s="32">
        <f t="shared" si="11"/>
        <v>3284.2</v>
      </c>
      <c r="P65" s="32">
        <f t="shared" si="11"/>
        <v>3284.2</v>
      </c>
      <c r="Q65" s="32">
        <f t="shared" si="11"/>
        <v>3284.2</v>
      </c>
      <c r="R65" s="32">
        <f t="shared" si="11"/>
        <v>3284.2</v>
      </c>
      <c r="S65" s="32">
        <f t="shared" si="11"/>
        <v>3284.2</v>
      </c>
      <c r="T65" s="32">
        <f t="shared" si="11"/>
        <v>3284.2</v>
      </c>
      <c r="U65" s="32">
        <f t="shared" si="11"/>
        <v>3284.2</v>
      </c>
      <c r="V65" s="32">
        <f t="shared" si="11"/>
        <v>3284.2</v>
      </c>
      <c r="W65" s="32">
        <f t="shared" si="11"/>
        <v>3284.2</v>
      </c>
      <c r="X65" s="67">
        <f t="shared" si="11"/>
        <v>2834.80374</v>
      </c>
      <c r="Y65" s="59">
        <f>X65/G65*100</f>
        <v>76.65775392103839</v>
      </c>
      <c r="Z65" s="12">
        <f>Z66</f>
        <v>3844</v>
      </c>
    </row>
    <row r="66" spans="1:26" ht="50.25" customHeight="1" outlineLevel="4" thickBot="1">
      <c r="A66" s="116" t="s">
        <v>166</v>
      </c>
      <c r="B66" s="92">
        <v>951</v>
      </c>
      <c r="C66" s="93" t="s">
        <v>9</v>
      </c>
      <c r="D66" s="93" t="s">
        <v>167</v>
      </c>
      <c r="E66" s="93" t="s">
        <v>5</v>
      </c>
      <c r="F66" s="93"/>
      <c r="G66" s="16">
        <f>G67+G70</f>
        <v>3698</v>
      </c>
      <c r="H66" s="34">
        <f t="shared" si="11"/>
        <v>3284.2</v>
      </c>
      <c r="I66" s="34">
        <f t="shared" si="11"/>
        <v>3284.2</v>
      </c>
      <c r="J66" s="34">
        <f t="shared" si="11"/>
        <v>3284.2</v>
      </c>
      <c r="K66" s="34">
        <f t="shared" si="11"/>
        <v>3284.2</v>
      </c>
      <c r="L66" s="34">
        <f t="shared" si="11"/>
        <v>3284.2</v>
      </c>
      <c r="M66" s="34">
        <f t="shared" si="11"/>
        <v>3284.2</v>
      </c>
      <c r="N66" s="34">
        <f t="shared" si="11"/>
        <v>3284.2</v>
      </c>
      <c r="O66" s="34">
        <f t="shared" si="11"/>
        <v>3284.2</v>
      </c>
      <c r="P66" s="34">
        <f t="shared" si="11"/>
        <v>3284.2</v>
      </c>
      <c r="Q66" s="34">
        <f t="shared" si="11"/>
        <v>3284.2</v>
      </c>
      <c r="R66" s="34">
        <f t="shared" si="11"/>
        <v>3284.2</v>
      </c>
      <c r="S66" s="34">
        <f t="shared" si="11"/>
        <v>3284.2</v>
      </c>
      <c r="T66" s="34">
        <f t="shared" si="11"/>
        <v>3284.2</v>
      </c>
      <c r="U66" s="34">
        <f t="shared" si="11"/>
        <v>3284.2</v>
      </c>
      <c r="V66" s="34">
        <f t="shared" si="11"/>
        <v>3284.2</v>
      </c>
      <c r="W66" s="34">
        <f t="shared" si="11"/>
        <v>3284.2</v>
      </c>
      <c r="X66" s="64">
        <f t="shared" si="11"/>
        <v>2834.80374</v>
      </c>
      <c r="Y66" s="59">
        <f>X66/G66*100</f>
        <v>76.65775392103839</v>
      </c>
      <c r="Z66" s="16">
        <f>Z67+Z70</f>
        <v>3844</v>
      </c>
    </row>
    <row r="67" spans="1:26" ht="32.25" outlineLevel="5" thickBot="1">
      <c r="A67" s="5" t="s">
        <v>99</v>
      </c>
      <c r="B67" s="21">
        <v>951</v>
      </c>
      <c r="C67" s="6" t="s">
        <v>9</v>
      </c>
      <c r="D67" s="6" t="s">
        <v>167</v>
      </c>
      <c r="E67" s="6" t="s">
        <v>96</v>
      </c>
      <c r="F67" s="6"/>
      <c r="G67" s="7">
        <f>G68+G69</f>
        <v>3692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76.78233315276273</v>
      </c>
      <c r="Z67" s="7">
        <f>Z68+Z69</f>
        <v>3838</v>
      </c>
    </row>
    <row r="68" spans="1:26" ht="19.5" customHeight="1" outlineLevel="5" thickBot="1">
      <c r="A68" s="90" t="s">
        <v>100</v>
      </c>
      <c r="B68" s="94">
        <v>951</v>
      </c>
      <c r="C68" s="95" t="s">
        <v>9</v>
      </c>
      <c r="D68" s="95" t="s">
        <v>167</v>
      </c>
      <c r="E68" s="95" t="s">
        <v>97</v>
      </c>
      <c r="F68" s="95"/>
      <c r="G68" s="100">
        <v>3690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  <c r="Z68" s="100">
        <v>3836</v>
      </c>
    </row>
    <row r="69" spans="1:26" ht="32.25" outlineLevel="5" thickBot="1">
      <c r="A69" s="90" t="s">
        <v>101</v>
      </c>
      <c r="B69" s="94">
        <v>951</v>
      </c>
      <c r="C69" s="95" t="s">
        <v>9</v>
      </c>
      <c r="D69" s="95" t="s">
        <v>167</v>
      </c>
      <c r="E69" s="95" t="s">
        <v>98</v>
      </c>
      <c r="F69" s="95"/>
      <c r="G69" s="100">
        <v>2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100">
        <v>2</v>
      </c>
    </row>
    <row r="70" spans="1:26" ht="32.25" outlineLevel="5" thickBot="1">
      <c r="A70" s="5" t="s">
        <v>108</v>
      </c>
      <c r="B70" s="21">
        <v>951</v>
      </c>
      <c r="C70" s="6" t="s">
        <v>9</v>
      </c>
      <c r="D70" s="6" t="s">
        <v>167</v>
      </c>
      <c r="E70" s="6" t="s">
        <v>102</v>
      </c>
      <c r="F70" s="6"/>
      <c r="G70" s="7">
        <f>G71+G72</f>
        <v>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7">
        <f>Z71+Z72</f>
        <v>6</v>
      </c>
    </row>
    <row r="71" spans="1:26" ht="33" customHeight="1" outlineLevel="5" thickBot="1">
      <c r="A71" s="90" t="s">
        <v>109</v>
      </c>
      <c r="B71" s="94">
        <v>951</v>
      </c>
      <c r="C71" s="95" t="s">
        <v>9</v>
      </c>
      <c r="D71" s="95" t="s">
        <v>167</v>
      </c>
      <c r="E71" s="95" t="s">
        <v>103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100">
        <v>0</v>
      </c>
    </row>
    <row r="72" spans="1:26" ht="32.25" outlineLevel="5" thickBot="1">
      <c r="A72" s="90" t="s">
        <v>110</v>
      </c>
      <c r="B72" s="94">
        <v>951</v>
      </c>
      <c r="C72" s="95" t="s">
        <v>9</v>
      </c>
      <c r="D72" s="95" t="s">
        <v>167</v>
      </c>
      <c r="E72" s="95" t="s">
        <v>104</v>
      </c>
      <c r="F72" s="95"/>
      <c r="G72" s="100">
        <v>6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100">
        <v>6</v>
      </c>
    </row>
    <row r="73" spans="1:26" ht="16.5" outlineLevel="3" thickBot="1">
      <c r="A73" s="8" t="s">
        <v>29</v>
      </c>
      <c r="B73" s="19">
        <v>951</v>
      </c>
      <c r="C73" s="9" t="s">
        <v>10</v>
      </c>
      <c r="D73" s="9" t="s">
        <v>6</v>
      </c>
      <c r="E73" s="9" t="s">
        <v>5</v>
      </c>
      <c r="F73" s="9"/>
      <c r="G73" s="10">
        <f>G74</f>
        <v>200</v>
      </c>
      <c r="H73" s="31">
        <f aca="true" t="shared" si="12" ref="H73:X75">H74</f>
        <v>0</v>
      </c>
      <c r="I73" s="31">
        <f t="shared" si="12"/>
        <v>0</v>
      </c>
      <c r="J73" s="31">
        <f t="shared" si="12"/>
        <v>0</v>
      </c>
      <c r="K73" s="31">
        <f t="shared" si="12"/>
        <v>0</v>
      </c>
      <c r="L73" s="31">
        <f t="shared" si="12"/>
        <v>0</v>
      </c>
      <c r="M73" s="31">
        <f t="shared" si="12"/>
        <v>0</v>
      </c>
      <c r="N73" s="31">
        <f t="shared" si="12"/>
        <v>0</v>
      </c>
      <c r="O73" s="31">
        <f t="shared" si="12"/>
        <v>0</v>
      </c>
      <c r="P73" s="31">
        <f t="shared" si="12"/>
        <v>0</v>
      </c>
      <c r="Q73" s="31">
        <f t="shared" si="12"/>
        <v>0</v>
      </c>
      <c r="R73" s="31">
        <f t="shared" si="12"/>
        <v>0</v>
      </c>
      <c r="S73" s="31">
        <f t="shared" si="12"/>
        <v>0</v>
      </c>
      <c r="T73" s="31">
        <f t="shared" si="12"/>
        <v>0</v>
      </c>
      <c r="U73" s="31">
        <f t="shared" si="12"/>
        <v>0</v>
      </c>
      <c r="V73" s="31">
        <f t="shared" si="12"/>
        <v>0</v>
      </c>
      <c r="W73" s="31">
        <f t="shared" si="12"/>
        <v>0</v>
      </c>
      <c r="X73" s="66">
        <f t="shared" si="12"/>
        <v>0</v>
      </c>
      <c r="Y73" s="59">
        <f aca="true" t="shared" si="13" ref="Y73:Y80">X73/G73*100</f>
        <v>0</v>
      </c>
      <c r="Z73" s="10">
        <f>Z74</f>
        <v>500</v>
      </c>
    </row>
    <row r="74" spans="1:26" ht="33.75" customHeight="1" outlineLevel="3" thickBot="1">
      <c r="A74" s="115" t="s">
        <v>160</v>
      </c>
      <c r="B74" s="19">
        <v>951</v>
      </c>
      <c r="C74" s="11" t="s">
        <v>10</v>
      </c>
      <c r="D74" s="11" t="s">
        <v>161</v>
      </c>
      <c r="E74" s="11" t="s">
        <v>5</v>
      </c>
      <c r="F74" s="11"/>
      <c r="G74" s="12">
        <f>G75</f>
        <v>200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0</v>
      </c>
      <c r="O74" s="32">
        <f t="shared" si="12"/>
        <v>0</v>
      </c>
      <c r="P74" s="32">
        <f t="shared" si="12"/>
        <v>0</v>
      </c>
      <c r="Q74" s="32">
        <f t="shared" si="12"/>
        <v>0</v>
      </c>
      <c r="R74" s="32">
        <f t="shared" si="12"/>
        <v>0</v>
      </c>
      <c r="S74" s="32">
        <f t="shared" si="12"/>
        <v>0</v>
      </c>
      <c r="T74" s="32">
        <f t="shared" si="12"/>
        <v>0</v>
      </c>
      <c r="U74" s="32">
        <f t="shared" si="12"/>
        <v>0</v>
      </c>
      <c r="V74" s="32">
        <f t="shared" si="12"/>
        <v>0</v>
      </c>
      <c r="W74" s="32">
        <f t="shared" si="12"/>
        <v>0</v>
      </c>
      <c r="X74" s="67">
        <f t="shared" si="12"/>
        <v>0</v>
      </c>
      <c r="Y74" s="59">
        <f t="shared" si="13"/>
        <v>0</v>
      </c>
      <c r="Z74" s="12">
        <f>Z75</f>
        <v>500</v>
      </c>
    </row>
    <row r="75" spans="1:26" ht="33.75" customHeight="1" outlineLevel="4" thickBot="1">
      <c r="A75" s="115" t="s">
        <v>162</v>
      </c>
      <c r="B75" s="19">
        <v>951</v>
      </c>
      <c r="C75" s="11" t="s">
        <v>10</v>
      </c>
      <c r="D75" s="11" t="s">
        <v>163</v>
      </c>
      <c r="E75" s="11" t="s">
        <v>5</v>
      </c>
      <c r="F75" s="11"/>
      <c r="G75" s="12">
        <f>G76</f>
        <v>200</v>
      </c>
      <c r="H75" s="34">
        <f t="shared" si="12"/>
        <v>0</v>
      </c>
      <c r="I75" s="34">
        <f t="shared" si="12"/>
        <v>0</v>
      </c>
      <c r="J75" s="34">
        <f t="shared" si="12"/>
        <v>0</v>
      </c>
      <c r="K75" s="34">
        <f t="shared" si="12"/>
        <v>0</v>
      </c>
      <c r="L75" s="34">
        <f t="shared" si="12"/>
        <v>0</v>
      </c>
      <c r="M75" s="34">
        <f t="shared" si="12"/>
        <v>0</v>
      </c>
      <c r="N75" s="34">
        <f t="shared" si="12"/>
        <v>0</v>
      </c>
      <c r="O75" s="34">
        <f t="shared" si="12"/>
        <v>0</v>
      </c>
      <c r="P75" s="34">
        <f t="shared" si="12"/>
        <v>0</v>
      </c>
      <c r="Q75" s="34">
        <f t="shared" si="12"/>
        <v>0</v>
      </c>
      <c r="R75" s="34">
        <f t="shared" si="12"/>
        <v>0</v>
      </c>
      <c r="S75" s="34">
        <f t="shared" si="12"/>
        <v>0</v>
      </c>
      <c r="T75" s="34">
        <f t="shared" si="12"/>
        <v>0</v>
      </c>
      <c r="U75" s="34">
        <f t="shared" si="12"/>
        <v>0</v>
      </c>
      <c r="V75" s="34">
        <f t="shared" si="12"/>
        <v>0</v>
      </c>
      <c r="W75" s="34">
        <f t="shared" si="12"/>
        <v>0</v>
      </c>
      <c r="X75" s="68">
        <f t="shared" si="12"/>
        <v>0</v>
      </c>
      <c r="Y75" s="59">
        <f t="shared" si="13"/>
        <v>0</v>
      </c>
      <c r="Z75" s="12">
        <f>Z76</f>
        <v>500</v>
      </c>
    </row>
    <row r="76" spans="1:26" ht="33.75" customHeight="1" outlineLevel="5" thickBot="1">
      <c r="A76" s="96" t="s">
        <v>172</v>
      </c>
      <c r="B76" s="92">
        <v>951</v>
      </c>
      <c r="C76" s="93" t="s">
        <v>10</v>
      </c>
      <c r="D76" s="93" t="s">
        <v>173</v>
      </c>
      <c r="E76" s="93" t="s">
        <v>5</v>
      </c>
      <c r="F76" s="93"/>
      <c r="G76" s="16">
        <f>G77</f>
        <v>200</v>
      </c>
      <c r="H76" s="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4"/>
      <c r="X76" s="65">
        <v>0</v>
      </c>
      <c r="Y76" s="59">
        <f t="shared" si="13"/>
        <v>0</v>
      </c>
      <c r="Z76" s="16">
        <f>Z77</f>
        <v>500</v>
      </c>
    </row>
    <row r="77" spans="1:26" ht="15.75" customHeight="1" outlineLevel="3" thickBot="1">
      <c r="A77" s="5" t="s">
        <v>119</v>
      </c>
      <c r="B77" s="21">
        <v>951</v>
      </c>
      <c r="C77" s="6" t="s">
        <v>10</v>
      </c>
      <c r="D77" s="6" t="s">
        <v>173</v>
      </c>
      <c r="E77" s="6" t="s">
        <v>118</v>
      </c>
      <c r="F77" s="6"/>
      <c r="G77" s="7">
        <v>200</v>
      </c>
      <c r="H77" s="31" t="e">
        <f aca="true" t="shared" si="14" ref="H77:X77">H78+H85+H93+H99+H102+H120+H127+H134</f>
        <v>#REF!</v>
      </c>
      <c r="I77" s="31" t="e">
        <f t="shared" si="14"/>
        <v>#REF!</v>
      </c>
      <c r="J77" s="31" t="e">
        <f t="shared" si="14"/>
        <v>#REF!</v>
      </c>
      <c r="K77" s="31" t="e">
        <f t="shared" si="14"/>
        <v>#REF!</v>
      </c>
      <c r="L77" s="31" t="e">
        <f t="shared" si="14"/>
        <v>#REF!</v>
      </c>
      <c r="M77" s="31" t="e">
        <f t="shared" si="14"/>
        <v>#REF!</v>
      </c>
      <c r="N77" s="31" t="e">
        <f t="shared" si="14"/>
        <v>#REF!</v>
      </c>
      <c r="O77" s="31" t="e">
        <f t="shared" si="14"/>
        <v>#REF!</v>
      </c>
      <c r="P77" s="31" t="e">
        <f t="shared" si="14"/>
        <v>#REF!</v>
      </c>
      <c r="Q77" s="31" t="e">
        <f t="shared" si="14"/>
        <v>#REF!</v>
      </c>
      <c r="R77" s="31" t="e">
        <f t="shared" si="14"/>
        <v>#REF!</v>
      </c>
      <c r="S77" s="31" t="e">
        <f t="shared" si="14"/>
        <v>#REF!</v>
      </c>
      <c r="T77" s="31" t="e">
        <f t="shared" si="14"/>
        <v>#REF!</v>
      </c>
      <c r="U77" s="31" t="e">
        <f t="shared" si="14"/>
        <v>#REF!</v>
      </c>
      <c r="V77" s="31" t="e">
        <f t="shared" si="14"/>
        <v>#REF!</v>
      </c>
      <c r="W77" s="31" t="e">
        <f t="shared" si="14"/>
        <v>#REF!</v>
      </c>
      <c r="X77" s="69" t="e">
        <f t="shared" si="14"/>
        <v>#REF!</v>
      </c>
      <c r="Y77" s="59" t="e">
        <f t="shared" si="13"/>
        <v>#REF!</v>
      </c>
      <c r="Z77" s="7">
        <v>500</v>
      </c>
    </row>
    <row r="78" spans="1:26" ht="20.25" customHeight="1" outlineLevel="3" thickBot="1">
      <c r="A78" s="8" t="s">
        <v>30</v>
      </c>
      <c r="B78" s="19">
        <v>951</v>
      </c>
      <c r="C78" s="9" t="s">
        <v>70</v>
      </c>
      <c r="D78" s="9" t="s">
        <v>6</v>
      </c>
      <c r="E78" s="9" t="s">
        <v>5</v>
      </c>
      <c r="F78" s="9"/>
      <c r="G78" s="10">
        <f>G79+G131</f>
        <v>35860.1</v>
      </c>
      <c r="H78" s="32" t="e">
        <f>H79+#REF!</f>
        <v>#REF!</v>
      </c>
      <c r="I78" s="32" t="e">
        <f>I79+#REF!</f>
        <v>#REF!</v>
      </c>
      <c r="J78" s="32" t="e">
        <f>J79+#REF!</f>
        <v>#REF!</v>
      </c>
      <c r="K78" s="32" t="e">
        <f>K79+#REF!</f>
        <v>#REF!</v>
      </c>
      <c r="L78" s="32" t="e">
        <f>L79+#REF!</f>
        <v>#REF!</v>
      </c>
      <c r="M78" s="32" t="e">
        <f>M79+#REF!</f>
        <v>#REF!</v>
      </c>
      <c r="N78" s="32" t="e">
        <f>N79+#REF!</f>
        <v>#REF!</v>
      </c>
      <c r="O78" s="32" t="e">
        <f>O79+#REF!</f>
        <v>#REF!</v>
      </c>
      <c r="P78" s="32" t="e">
        <f>P79+#REF!</f>
        <v>#REF!</v>
      </c>
      <c r="Q78" s="32" t="e">
        <f>Q79+#REF!</f>
        <v>#REF!</v>
      </c>
      <c r="R78" s="32" t="e">
        <f>R79+#REF!</f>
        <v>#REF!</v>
      </c>
      <c r="S78" s="32" t="e">
        <f>S79+#REF!</f>
        <v>#REF!</v>
      </c>
      <c r="T78" s="32" t="e">
        <f>T79+#REF!</f>
        <v>#REF!</v>
      </c>
      <c r="U78" s="32" t="e">
        <f>U79+#REF!</f>
        <v>#REF!</v>
      </c>
      <c r="V78" s="32" t="e">
        <f>V79+#REF!</f>
        <v>#REF!</v>
      </c>
      <c r="W78" s="32" t="e">
        <f>W79+#REF!</f>
        <v>#REF!</v>
      </c>
      <c r="X78" s="70" t="e">
        <f>X79+#REF!</f>
        <v>#REF!</v>
      </c>
      <c r="Y78" s="59" t="e">
        <f t="shared" si="13"/>
        <v>#REF!</v>
      </c>
      <c r="Z78" s="10">
        <f>Z79+Z131</f>
        <v>38139.19</v>
      </c>
    </row>
    <row r="79" spans="1:26" ht="33.75" customHeight="1" outlineLevel="4" thickBot="1">
      <c r="A79" s="115" t="s">
        <v>160</v>
      </c>
      <c r="B79" s="19">
        <v>951</v>
      </c>
      <c r="C79" s="11" t="s">
        <v>70</v>
      </c>
      <c r="D79" s="11" t="s">
        <v>161</v>
      </c>
      <c r="E79" s="11" t="s">
        <v>5</v>
      </c>
      <c r="F79" s="11"/>
      <c r="G79" s="12">
        <f>G80</f>
        <v>35650.1</v>
      </c>
      <c r="H79" s="34">
        <f aca="true" t="shared" si="15" ref="H79:X79">H80</f>
        <v>0</v>
      </c>
      <c r="I79" s="34">
        <f t="shared" si="15"/>
        <v>0</v>
      </c>
      <c r="J79" s="34">
        <f t="shared" si="15"/>
        <v>0</v>
      </c>
      <c r="K79" s="34">
        <f t="shared" si="15"/>
        <v>0</v>
      </c>
      <c r="L79" s="34">
        <f t="shared" si="15"/>
        <v>0</v>
      </c>
      <c r="M79" s="34">
        <f t="shared" si="15"/>
        <v>0</v>
      </c>
      <c r="N79" s="34">
        <f t="shared" si="15"/>
        <v>0</v>
      </c>
      <c r="O79" s="34">
        <f t="shared" si="15"/>
        <v>0</v>
      </c>
      <c r="P79" s="34">
        <f t="shared" si="15"/>
        <v>0</v>
      </c>
      <c r="Q79" s="34">
        <f t="shared" si="15"/>
        <v>0</v>
      </c>
      <c r="R79" s="34">
        <f t="shared" si="15"/>
        <v>0</v>
      </c>
      <c r="S79" s="34">
        <f t="shared" si="15"/>
        <v>0</v>
      </c>
      <c r="T79" s="34">
        <f t="shared" si="15"/>
        <v>0</v>
      </c>
      <c r="U79" s="34">
        <f t="shared" si="15"/>
        <v>0</v>
      </c>
      <c r="V79" s="34">
        <f t="shared" si="15"/>
        <v>0</v>
      </c>
      <c r="W79" s="34">
        <f t="shared" si="15"/>
        <v>0</v>
      </c>
      <c r="X79" s="68">
        <f t="shared" si="15"/>
        <v>950</v>
      </c>
      <c r="Y79" s="59">
        <f t="shared" si="13"/>
        <v>2.664789159076693</v>
      </c>
      <c r="Z79" s="12">
        <f>Z80</f>
        <v>38129.19</v>
      </c>
    </row>
    <row r="80" spans="1:26" ht="35.25" customHeight="1" outlineLevel="5" thickBot="1">
      <c r="A80" s="115" t="s">
        <v>162</v>
      </c>
      <c r="B80" s="19">
        <v>951</v>
      </c>
      <c r="C80" s="11" t="s">
        <v>70</v>
      </c>
      <c r="D80" s="11" t="s">
        <v>163</v>
      </c>
      <c r="E80" s="11" t="s">
        <v>5</v>
      </c>
      <c r="F80" s="11"/>
      <c r="G80" s="12">
        <f>G81+G87+G94+G101+G99+G111+G118+G125</f>
        <v>35650.1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5">
        <v>950</v>
      </c>
      <c r="Y80" s="59">
        <f t="shared" si="13"/>
        <v>2.664789159076693</v>
      </c>
      <c r="Z80" s="12">
        <f>Z81+Z87+Z94+Z101+Z99+Z111+Z118+Z125</f>
        <v>38129.19</v>
      </c>
    </row>
    <row r="81" spans="1:26" ht="32.25" outlineLevel="5" thickBot="1">
      <c r="A81" s="96" t="s">
        <v>31</v>
      </c>
      <c r="B81" s="92">
        <v>951</v>
      </c>
      <c r="C81" s="93" t="s">
        <v>70</v>
      </c>
      <c r="D81" s="93" t="s">
        <v>174</v>
      </c>
      <c r="E81" s="93" t="s">
        <v>5</v>
      </c>
      <c r="F81" s="93"/>
      <c r="G81" s="16">
        <f>G82+G85</f>
        <v>1725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  <c r="Z81" s="16">
        <f>Z82+Z85</f>
        <v>1725</v>
      </c>
    </row>
    <row r="82" spans="1:26" ht="32.25" outlineLevel="5" thickBot="1">
      <c r="A82" s="5" t="s">
        <v>99</v>
      </c>
      <c r="B82" s="21">
        <v>951</v>
      </c>
      <c r="C82" s="6" t="s">
        <v>70</v>
      </c>
      <c r="D82" s="6" t="s">
        <v>174</v>
      </c>
      <c r="E82" s="6" t="s">
        <v>96</v>
      </c>
      <c r="F82" s="6"/>
      <c r="G82" s="7">
        <f>G83+G84</f>
        <v>1108.1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  <c r="Z82" s="7">
        <f>Z83+Z84</f>
        <v>1108.1</v>
      </c>
    </row>
    <row r="83" spans="1:26" ht="18" customHeight="1" outlineLevel="5" thickBot="1">
      <c r="A83" s="90" t="s">
        <v>100</v>
      </c>
      <c r="B83" s="94">
        <v>951</v>
      </c>
      <c r="C83" s="95" t="s">
        <v>70</v>
      </c>
      <c r="D83" s="95" t="s">
        <v>174</v>
      </c>
      <c r="E83" s="95" t="s">
        <v>97</v>
      </c>
      <c r="F83" s="95"/>
      <c r="G83" s="100">
        <v>1107.3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  <c r="Z83" s="100">
        <v>1107.3</v>
      </c>
    </row>
    <row r="84" spans="1:26" ht="32.25" outlineLevel="5" thickBot="1">
      <c r="A84" s="90" t="s">
        <v>101</v>
      </c>
      <c r="B84" s="94">
        <v>951</v>
      </c>
      <c r="C84" s="95" t="s">
        <v>70</v>
      </c>
      <c r="D84" s="95" t="s">
        <v>174</v>
      </c>
      <c r="E84" s="95" t="s">
        <v>98</v>
      </c>
      <c r="F84" s="95"/>
      <c r="G84" s="100">
        <v>0.8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  <c r="Z84" s="100">
        <v>0.8</v>
      </c>
    </row>
    <row r="85" spans="1:26" ht="35.25" customHeight="1" outlineLevel="6" thickBot="1">
      <c r="A85" s="5" t="s">
        <v>108</v>
      </c>
      <c r="B85" s="21">
        <v>951</v>
      </c>
      <c r="C85" s="6" t="s">
        <v>70</v>
      </c>
      <c r="D85" s="6" t="s">
        <v>174</v>
      </c>
      <c r="E85" s="6" t="s">
        <v>102</v>
      </c>
      <c r="F85" s="6"/>
      <c r="G85" s="7">
        <f>G86</f>
        <v>616.9</v>
      </c>
      <c r="H85" s="32">
        <f aca="true" t="shared" si="16" ref="H85:P86">H86</f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si="16"/>
        <v>0</v>
      </c>
      <c r="O85" s="32">
        <f t="shared" si="16"/>
        <v>0</v>
      </c>
      <c r="P85" s="32">
        <f t="shared" si="16"/>
        <v>0</v>
      </c>
      <c r="Q85" s="32">
        <f aca="true" t="shared" si="17" ref="Q85:X86">Q86</f>
        <v>0</v>
      </c>
      <c r="R85" s="32">
        <f t="shared" si="17"/>
        <v>0</v>
      </c>
      <c r="S85" s="32">
        <f t="shared" si="17"/>
        <v>0</v>
      </c>
      <c r="T85" s="32">
        <f t="shared" si="17"/>
        <v>0</v>
      </c>
      <c r="U85" s="32">
        <f t="shared" si="17"/>
        <v>0</v>
      </c>
      <c r="V85" s="32">
        <f t="shared" si="17"/>
        <v>0</v>
      </c>
      <c r="W85" s="32">
        <f t="shared" si="17"/>
        <v>0</v>
      </c>
      <c r="X85" s="67">
        <f>X86</f>
        <v>9539.0701</v>
      </c>
      <c r="Y85" s="59">
        <f>X85/G85*100</f>
        <v>1546.2911492948615</v>
      </c>
      <c r="Z85" s="7">
        <f>Z86</f>
        <v>616.9</v>
      </c>
    </row>
    <row r="86" spans="1:26" ht="32.25" outlineLevel="4" thickBot="1">
      <c r="A86" s="90" t="s">
        <v>110</v>
      </c>
      <c r="B86" s="94">
        <v>951</v>
      </c>
      <c r="C86" s="95" t="s">
        <v>70</v>
      </c>
      <c r="D86" s="95" t="s">
        <v>174</v>
      </c>
      <c r="E86" s="95" t="s">
        <v>104</v>
      </c>
      <c r="F86" s="95"/>
      <c r="G86" s="100">
        <v>616.9</v>
      </c>
      <c r="H86" s="34">
        <f t="shared" si="16"/>
        <v>0</v>
      </c>
      <c r="I86" s="34">
        <f t="shared" si="16"/>
        <v>0</v>
      </c>
      <c r="J86" s="34">
        <f t="shared" si="16"/>
        <v>0</v>
      </c>
      <c r="K86" s="34">
        <f t="shared" si="16"/>
        <v>0</v>
      </c>
      <c r="L86" s="34">
        <f t="shared" si="16"/>
        <v>0</v>
      </c>
      <c r="M86" s="34">
        <f t="shared" si="16"/>
        <v>0</v>
      </c>
      <c r="N86" s="34">
        <f t="shared" si="16"/>
        <v>0</v>
      </c>
      <c r="O86" s="34">
        <f t="shared" si="16"/>
        <v>0</v>
      </c>
      <c r="P86" s="34">
        <f t="shared" si="16"/>
        <v>0</v>
      </c>
      <c r="Q86" s="34">
        <f t="shared" si="17"/>
        <v>0</v>
      </c>
      <c r="R86" s="34">
        <f t="shared" si="17"/>
        <v>0</v>
      </c>
      <c r="S86" s="34">
        <f t="shared" si="17"/>
        <v>0</v>
      </c>
      <c r="T86" s="34">
        <f t="shared" si="17"/>
        <v>0</v>
      </c>
      <c r="U86" s="34">
        <f t="shared" si="17"/>
        <v>0</v>
      </c>
      <c r="V86" s="34">
        <f t="shared" si="17"/>
        <v>0</v>
      </c>
      <c r="W86" s="34">
        <f t="shared" si="17"/>
        <v>0</v>
      </c>
      <c r="X86" s="64">
        <f t="shared" si="17"/>
        <v>9539.0701</v>
      </c>
      <c r="Y86" s="59">
        <f>X86/G86*100</f>
        <v>1546.2911492948615</v>
      </c>
      <c r="Z86" s="100">
        <v>616.9</v>
      </c>
    </row>
    <row r="87" spans="1:26" ht="51" customHeight="1" outlineLevel="5" thickBot="1">
      <c r="A87" s="116" t="s">
        <v>166</v>
      </c>
      <c r="B87" s="92">
        <v>951</v>
      </c>
      <c r="C87" s="93" t="s">
        <v>70</v>
      </c>
      <c r="D87" s="93" t="s">
        <v>167</v>
      </c>
      <c r="E87" s="93" t="s">
        <v>5</v>
      </c>
      <c r="F87" s="93"/>
      <c r="G87" s="16">
        <f>G88+G91</f>
        <v>11524.699999999999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9539.0701</v>
      </c>
      <c r="Y87" s="59">
        <f>X87/G87*100</f>
        <v>82.77065867224312</v>
      </c>
      <c r="Z87" s="16">
        <f>Z88+Z91</f>
        <v>12004.699999999999</v>
      </c>
    </row>
    <row r="88" spans="1:26" ht="32.25" outlineLevel="5" thickBot="1">
      <c r="A88" s="5" t="s">
        <v>99</v>
      </c>
      <c r="B88" s="21">
        <v>951</v>
      </c>
      <c r="C88" s="6" t="s">
        <v>70</v>
      </c>
      <c r="D88" s="6" t="s">
        <v>167</v>
      </c>
      <c r="E88" s="6" t="s">
        <v>96</v>
      </c>
      <c r="F88" s="6"/>
      <c r="G88" s="7">
        <f>G89+G90</f>
        <v>11404.9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7">
        <f>Z89+Z90</f>
        <v>11883.9</v>
      </c>
    </row>
    <row r="89" spans="1:26" ht="18" customHeight="1" outlineLevel="5" thickBot="1">
      <c r="A89" s="90" t="s">
        <v>100</v>
      </c>
      <c r="B89" s="94">
        <v>951</v>
      </c>
      <c r="C89" s="95" t="s">
        <v>70</v>
      </c>
      <c r="D89" s="95" t="s">
        <v>167</v>
      </c>
      <c r="E89" s="95" t="s">
        <v>97</v>
      </c>
      <c r="F89" s="95"/>
      <c r="G89" s="100">
        <v>11394.9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00">
        <v>11873.9</v>
      </c>
    </row>
    <row r="90" spans="1:26" ht="32.25" outlineLevel="5" thickBot="1">
      <c r="A90" s="90" t="s">
        <v>101</v>
      </c>
      <c r="B90" s="94">
        <v>951</v>
      </c>
      <c r="C90" s="95" t="s">
        <v>70</v>
      </c>
      <c r="D90" s="95" t="s">
        <v>167</v>
      </c>
      <c r="E90" s="95" t="s">
        <v>98</v>
      </c>
      <c r="F90" s="95"/>
      <c r="G90" s="100">
        <v>10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00">
        <v>10</v>
      </c>
    </row>
    <row r="91" spans="1:26" ht="32.25" outlineLevel="5" thickBot="1">
      <c r="A91" s="5" t="s">
        <v>108</v>
      </c>
      <c r="B91" s="21">
        <v>951</v>
      </c>
      <c r="C91" s="6" t="s">
        <v>70</v>
      </c>
      <c r="D91" s="6" t="s">
        <v>167</v>
      </c>
      <c r="E91" s="6" t="s">
        <v>102</v>
      </c>
      <c r="F91" s="6"/>
      <c r="G91" s="7">
        <f>G92+G93</f>
        <v>119.8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7">
        <f>Z92+Z93</f>
        <v>120.8</v>
      </c>
    </row>
    <row r="92" spans="1:26" ht="35.25" customHeight="1" outlineLevel="5" thickBot="1">
      <c r="A92" s="90" t="s">
        <v>109</v>
      </c>
      <c r="B92" s="94">
        <v>951</v>
      </c>
      <c r="C92" s="95" t="s">
        <v>70</v>
      </c>
      <c r="D92" s="95" t="s">
        <v>167</v>
      </c>
      <c r="E92" s="95" t="s">
        <v>103</v>
      </c>
      <c r="F92" s="95"/>
      <c r="G92" s="100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00">
        <v>0</v>
      </c>
    </row>
    <row r="93" spans="1:26" ht="32.25" outlineLevel="6" thickBot="1">
      <c r="A93" s="90" t="s">
        <v>110</v>
      </c>
      <c r="B93" s="94">
        <v>951</v>
      </c>
      <c r="C93" s="95" t="s">
        <v>70</v>
      </c>
      <c r="D93" s="95" t="s">
        <v>167</v>
      </c>
      <c r="E93" s="95" t="s">
        <v>104</v>
      </c>
      <c r="F93" s="95"/>
      <c r="G93" s="100">
        <v>119.8</v>
      </c>
      <c r="H93" s="32">
        <f aca="true" t="shared" si="18" ref="H93:W93">H94</f>
        <v>0</v>
      </c>
      <c r="I93" s="32">
        <f t="shared" si="18"/>
        <v>0</v>
      </c>
      <c r="J93" s="32">
        <f t="shared" si="18"/>
        <v>0</v>
      </c>
      <c r="K93" s="32">
        <f t="shared" si="18"/>
        <v>0</v>
      </c>
      <c r="L93" s="32">
        <f t="shared" si="18"/>
        <v>0</v>
      </c>
      <c r="M93" s="32">
        <f t="shared" si="18"/>
        <v>0</v>
      </c>
      <c r="N93" s="32">
        <f t="shared" si="18"/>
        <v>0</v>
      </c>
      <c r="O93" s="32">
        <f t="shared" si="18"/>
        <v>0</v>
      </c>
      <c r="P93" s="32">
        <f t="shared" si="18"/>
        <v>0</v>
      </c>
      <c r="Q93" s="32">
        <f t="shared" si="18"/>
        <v>0</v>
      </c>
      <c r="R93" s="32">
        <f t="shared" si="18"/>
        <v>0</v>
      </c>
      <c r="S93" s="32">
        <f t="shared" si="18"/>
        <v>0</v>
      </c>
      <c r="T93" s="32">
        <f t="shared" si="18"/>
        <v>0</v>
      </c>
      <c r="U93" s="32">
        <f t="shared" si="18"/>
        <v>0</v>
      </c>
      <c r="V93" s="32">
        <f t="shared" si="18"/>
        <v>0</v>
      </c>
      <c r="W93" s="32">
        <f t="shared" si="18"/>
        <v>0</v>
      </c>
      <c r="X93" s="67">
        <f>X94</f>
        <v>277.89792</v>
      </c>
      <c r="Y93" s="59">
        <f>X93/G93*100</f>
        <v>231.96821368948247</v>
      </c>
      <c r="Z93" s="100">
        <v>120.8</v>
      </c>
    </row>
    <row r="94" spans="1:26" ht="46.5" customHeight="1" outlineLevel="4" thickBot="1">
      <c r="A94" s="96" t="s">
        <v>175</v>
      </c>
      <c r="B94" s="92">
        <v>951</v>
      </c>
      <c r="C94" s="93" t="s">
        <v>70</v>
      </c>
      <c r="D94" s="93" t="s">
        <v>176</v>
      </c>
      <c r="E94" s="93" t="s">
        <v>5</v>
      </c>
      <c r="F94" s="93"/>
      <c r="G94" s="16">
        <f>G95+G97</f>
        <v>300</v>
      </c>
      <c r="H94" s="34">
        <f aca="true" t="shared" si="19" ref="H94:X94">H95</f>
        <v>0</v>
      </c>
      <c r="I94" s="34">
        <f t="shared" si="19"/>
        <v>0</v>
      </c>
      <c r="J94" s="34">
        <f t="shared" si="19"/>
        <v>0</v>
      </c>
      <c r="K94" s="34">
        <f t="shared" si="19"/>
        <v>0</v>
      </c>
      <c r="L94" s="34">
        <f t="shared" si="19"/>
        <v>0</v>
      </c>
      <c r="M94" s="34">
        <f t="shared" si="19"/>
        <v>0</v>
      </c>
      <c r="N94" s="34">
        <f t="shared" si="19"/>
        <v>0</v>
      </c>
      <c r="O94" s="34">
        <f t="shared" si="19"/>
        <v>0</v>
      </c>
      <c r="P94" s="34">
        <f t="shared" si="19"/>
        <v>0</v>
      </c>
      <c r="Q94" s="34">
        <f t="shared" si="19"/>
        <v>0</v>
      </c>
      <c r="R94" s="34">
        <f t="shared" si="19"/>
        <v>0</v>
      </c>
      <c r="S94" s="34">
        <f t="shared" si="19"/>
        <v>0</v>
      </c>
      <c r="T94" s="34">
        <f t="shared" si="19"/>
        <v>0</v>
      </c>
      <c r="U94" s="34">
        <f t="shared" si="19"/>
        <v>0</v>
      </c>
      <c r="V94" s="34">
        <f t="shared" si="19"/>
        <v>0</v>
      </c>
      <c r="W94" s="34">
        <f t="shared" si="19"/>
        <v>0</v>
      </c>
      <c r="X94" s="68">
        <f t="shared" si="19"/>
        <v>277.89792</v>
      </c>
      <c r="Y94" s="59">
        <f>X94/G94*100</f>
        <v>92.63264</v>
      </c>
      <c r="Z94" s="16">
        <f>Z95+Z97</f>
        <v>200</v>
      </c>
    </row>
    <row r="95" spans="1:26" ht="32.25" outlineLevel="5" thickBot="1">
      <c r="A95" s="5" t="s">
        <v>108</v>
      </c>
      <c r="B95" s="21">
        <v>951</v>
      </c>
      <c r="C95" s="6" t="s">
        <v>70</v>
      </c>
      <c r="D95" s="6" t="s">
        <v>176</v>
      </c>
      <c r="E95" s="6" t="s">
        <v>102</v>
      </c>
      <c r="F95" s="6"/>
      <c r="G95" s="7">
        <f>G96</f>
        <v>296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277.89792</v>
      </c>
      <c r="Y95" s="59">
        <f>X95/G95*100</f>
        <v>93.88443243243243</v>
      </c>
      <c r="Z95" s="7">
        <f>Z96</f>
        <v>196</v>
      </c>
    </row>
    <row r="96" spans="1:26" ht="32.25" outlineLevel="5" thickBot="1">
      <c r="A96" s="90" t="s">
        <v>110</v>
      </c>
      <c r="B96" s="94">
        <v>951</v>
      </c>
      <c r="C96" s="95" t="s">
        <v>70</v>
      </c>
      <c r="D96" s="95" t="s">
        <v>176</v>
      </c>
      <c r="E96" s="95" t="s">
        <v>104</v>
      </c>
      <c r="F96" s="95"/>
      <c r="G96" s="100">
        <v>296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  <c r="Z96" s="100">
        <v>196</v>
      </c>
    </row>
    <row r="97" spans="1:26" ht="18" customHeight="1" outlineLevel="5" thickBot="1">
      <c r="A97" s="5" t="s">
        <v>111</v>
      </c>
      <c r="B97" s="21">
        <v>951</v>
      </c>
      <c r="C97" s="6" t="s">
        <v>70</v>
      </c>
      <c r="D97" s="6" t="s">
        <v>176</v>
      </c>
      <c r="E97" s="6" t="s">
        <v>105</v>
      </c>
      <c r="F97" s="6"/>
      <c r="G97" s="7">
        <f>G98</f>
        <v>4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7">
        <f>Z98</f>
        <v>4</v>
      </c>
    </row>
    <row r="98" spans="1:26" ht="18" customHeight="1" outlineLevel="5" thickBot="1">
      <c r="A98" s="90" t="s">
        <v>113</v>
      </c>
      <c r="B98" s="94">
        <v>951</v>
      </c>
      <c r="C98" s="95" t="s">
        <v>70</v>
      </c>
      <c r="D98" s="95" t="s">
        <v>176</v>
      </c>
      <c r="E98" s="95" t="s">
        <v>107</v>
      </c>
      <c r="F98" s="95"/>
      <c r="G98" s="100">
        <v>4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100">
        <v>4</v>
      </c>
    </row>
    <row r="99" spans="1:26" ht="19.5" customHeight="1" outlineLevel="6" thickBot="1">
      <c r="A99" s="96" t="s">
        <v>177</v>
      </c>
      <c r="B99" s="92">
        <v>951</v>
      </c>
      <c r="C99" s="93" t="s">
        <v>70</v>
      </c>
      <c r="D99" s="93" t="s">
        <v>178</v>
      </c>
      <c r="E99" s="93" t="s">
        <v>5</v>
      </c>
      <c r="F99" s="93"/>
      <c r="G99" s="16">
        <f>G100</f>
        <v>0</v>
      </c>
      <c r="H99" s="32" t="e">
        <f>#REF!+H100</f>
        <v>#REF!</v>
      </c>
      <c r="I99" s="32" t="e">
        <f>#REF!+I100</f>
        <v>#REF!</v>
      </c>
      <c r="J99" s="32" t="e">
        <f>#REF!+J100</f>
        <v>#REF!</v>
      </c>
      <c r="K99" s="32" t="e">
        <f>#REF!+K100</f>
        <v>#REF!</v>
      </c>
      <c r="L99" s="32" t="e">
        <f>#REF!+L100</f>
        <v>#REF!</v>
      </c>
      <c r="M99" s="32" t="e">
        <f>#REF!+M100</f>
        <v>#REF!</v>
      </c>
      <c r="N99" s="32" t="e">
        <f>#REF!+N100</f>
        <v>#REF!</v>
      </c>
      <c r="O99" s="32" t="e">
        <f>#REF!+O100</f>
        <v>#REF!</v>
      </c>
      <c r="P99" s="32" t="e">
        <f>#REF!+P100</f>
        <v>#REF!</v>
      </c>
      <c r="Q99" s="32" t="e">
        <f>#REF!+Q100</f>
        <v>#REF!</v>
      </c>
      <c r="R99" s="32" t="e">
        <f>#REF!+R100</f>
        <v>#REF!</v>
      </c>
      <c r="S99" s="32" t="e">
        <f>#REF!+S100</f>
        <v>#REF!</v>
      </c>
      <c r="T99" s="32" t="e">
        <f>#REF!+T100</f>
        <v>#REF!</v>
      </c>
      <c r="U99" s="32" t="e">
        <f>#REF!+U100</f>
        <v>#REF!</v>
      </c>
      <c r="V99" s="32" t="e">
        <f>#REF!+V100</f>
        <v>#REF!</v>
      </c>
      <c r="W99" s="32" t="e">
        <f>#REF!+W100</f>
        <v>#REF!</v>
      </c>
      <c r="X99" s="70" t="e">
        <f>#REF!+X100</f>
        <v>#REF!</v>
      </c>
      <c r="Y99" s="59" t="e">
        <f aca="true" t="shared" si="20" ref="Y99:Y104">X99/G99*100</f>
        <v>#REF!</v>
      </c>
      <c r="Z99" s="16">
        <f>Z100</f>
        <v>0</v>
      </c>
    </row>
    <row r="100" spans="1:26" ht="15.75" customHeight="1" outlineLevel="4" thickBot="1">
      <c r="A100" s="5" t="s">
        <v>120</v>
      </c>
      <c r="B100" s="21">
        <v>951</v>
      </c>
      <c r="C100" s="6" t="s">
        <v>70</v>
      </c>
      <c r="D100" s="6" t="s">
        <v>178</v>
      </c>
      <c r="E100" s="6" t="s">
        <v>121</v>
      </c>
      <c r="F100" s="6"/>
      <c r="G100" s="7">
        <v>0</v>
      </c>
      <c r="H100" s="34">
        <f aca="true" t="shared" si="21" ref="H100:W100">H101</f>
        <v>0</v>
      </c>
      <c r="I100" s="34">
        <f t="shared" si="21"/>
        <v>0</v>
      </c>
      <c r="J100" s="34">
        <f t="shared" si="21"/>
        <v>0</v>
      </c>
      <c r="K100" s="34">
        <f t="shared" si="21"/>
        <v>0</v>
      </c>
      <c r="L100" s="34">
        <f t="shared" si="21"/>
        <v>0</v>
      </c>
      <c r="M100" s="34">
        <f t="shared" si="21"/>
        <v>0</v>
      </c>
      <c r="N100" s="34">
        <f t="shared" si="21"/>
        <v>0</v>
      </c>
      <c r="O100" s="34">
        <f t="shared" si="21"/>
        <v>0</v>
      </c>
      <c r="P100" s="34">
        <f t="shared" si="21"/>
        <v>0</v>
      </c>
      <c r="Q100" s="34">
        <f t="shared" si="21"/>
        <v>0</v>
      </c>
      <c r="R100" s="34">
        <f t="shared" si="21"/>
        <v>0</v>
      </c>
      <c r="S100" s="34">
        <f t="shared" si="21"/>
        <v>0</v>
      </c>
      <c r="T100" s="34">
        <f t="shared" si="21"/>
        <v>0</v>
      </c>
      <c r="U100" s="34">
        <f t="shared" si="21"/>
        <v>0</v>
      </c>
      <c r="V100" s="34">
        <f t="shared" si="21"/>
        <v>0</v>
      </c>
      <c r="W100" s="34">
        <f t="shared" si="21"/>
        <v>0</v>
      </c>
      <c r="X100" s="64">
        <f>X101</f>
        <v>1067.9833</v>
      </c>
      <c r="Y100" s="59" t="e">
        <f t="shared" si="20"/>
        <v>#DIV/0!</v>
      </c>
      <c r="Z100" s="7">
        <v>0</v>
      </c>
    </row>
    <row r="101" spans="1:26" ht="34.5" customHeight="1" outlineLevel="5" thickBot="1">
      <c r="A101" s="96" t="s">
        <v>179</v>
      </c>
      <c r="B101" s="92">
        <v>951</v>
      </c>
      <c r="C101" s="93" t="s">
        <v>70</v>
      </c>
      <c r="D101" s="93" t="s">
        <v>180</v>
      </c>
      <c r="E101" s="93" t="s">
        <v>5</v>
      </c>
      <c r="F101" s="93"/>
      <c r="G101" s="16">
        <f>G102+G105+G108</f>
        <v>19907</v>
      </c>
      <c r="H101" s="26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44"/>
      <c r="X101" s="65">
        <v>1067.9833</v>
      </c>
      <c r="Y101" s="59">
        <f t="shared" si="20"/>
        <v>5.364863113477672</v>
      </c>
      <c r="Z101" s="16">
        <f>Z102+Z105+Z108</f>
        <v>22006.09</v>
      </c>
    </row>
    <row r="102" spans="1:26" ht="18.75" customHeight="1" outlineLevel="6" thickBot="1">
      <c r="A102" s="5" t="s">
        <v>123</v>
      </c>
      <c r="B102" s="21">
        <v>951</v>
      </c>
      <c r="C102" s="6" t="s">
        <v>70</v>
      </c>
      <c r="D102" s="6" t="s">
        <v>180</v>
      </c>
      <c r="E102" s="6" t="s">
        <v>122</v>
      </c>
      <c r="F102" s="6"/>
      <c r="G102" s="7">
        <f>G103+G104</f>
        <v>11946</v>
      </c>
      <c r="H102" s="32">
        <f aca="true" t="shared" si="22" ref="H102:X103">H103</f>
        <v>0</v>
      </c>
      <c r="I102" s="32">
        <f t="shared" si="22"/>
        <v>0</v>
      </c>
      <c r="J102" s="32">
        <f t="shared" si="22"/>
        <v>0</v>
      </c>
      <c r="K102" s="32">
        <f t="shared" si="22"/>
        <v>0</v>
      </c>
      <c r="L102" s="32">
        <f t="shared" si="22"/>
        <v>0</v>
      </c>
      <c r="M102" s="32">
        <f t="shared" si="22"/>
        <v>0</v>
      </c>
      <c r="N102" s="32">
        <f t="shared" si="22"/>
        <v>0</v>
      </c>
      <c r="O102" s="32">
        <f t="shared" si="22"/>
        <v>0</v>
      </c>
      <c r="P102" s="32">
        <f t="shared" si="22"/>
        <v>0</v>
      </c>
      <c r="Q102" s="32">
        <f t="shared" si="22"/>
        <v>0</v>
      </c>
      <c r="R102" s="32">
        <f t="shared" si="22"/>
        <v>0</v>
      </c>
      <c r="S102" s="32">
        <f t="shared" si="22"/>
        <v>0</v>
      </c>
      <c r="T102" s="32">
        <f t="shared" si="22"/>
        <v>0</v>
      </c>
      <c r="U102" s="32">
        <f t="shared" si="22"/>
        <v>0</v>
      </c>
      <c r="V102" s="32">
        <f t="shared" si="22"/>
        <v>0</v>
      </c>
      <c r="W102" s="32">
        <f t="shared" si="22"/>
        <v>0</v>
      </c>
      <c r="X102" s="67">
        <f>X103</f>
        <v>16240.50148</v>
      </c>
      <c r="Y102" s="59">
        <f t="shared" si="20"/>
        <v>135.9492841118366</v>
      </c>
      <c r="Z102" s="7">
        <f>Z103+Z104</f>
        <v>11946</v>
      </c>
    </row>
    <row r="103" spans="1:26" ht="19.5" customHeight="1" outlineLevel="6" thickBot="1">
      <c r="A103" s="90" t="s">
        <v>100</v>
      </c>
      <c r="B103" s="94">
        <v>951</v>
      </c>
      <c r="C103" s="95" t="s">
        <v>70</v>
      </c>
      <c r="D103" s="95" t="s">
        <v>180</v>
      </c>
      <c r="E103" s="95" t="s">
        <v>124</v>
      </c>
      <c r="F103" s="95"/>
      <c r="G103" s="100">
        <v>11936</v>
      </c>
      <c r="H103" s="35">
        <f t="shared" si="22"/>
        <v>0</v>
      </c>
      <c r="I103" s="35">
        <f t="shared" si="22"/>
        <v>0</v>
      </c>
      <c r="J103" s="35">
        <f t="shared" si="22"/>
        <v>0</v>
      </c>
      <c r="K103" s="35">
        <f t="shared" si="22"/>
        <v>0</v>
      </c>
      <c r="L103" s="35">
        <f t="shared" si="22"/>
        <v>0</v>
      </c>
      <c r="M103" s="35">
        <f t="shared" si="22"/>
        <v>0</v>
      </c>
      <c r="N103" s="35">
        <f t="shared" si="22"/>
        <v>0</v>
      </c>
      <c r="O103" s="35">
        <f t="shared" si="22"/>
        <v>0</v>
      </c>
      <c r="P103" s="35">
        <f t="shared" si="22"/>
        <v>0</v>
      </c>
      <c r="Q103" s="35">
        <f t="shared" si="22"/>
        <v>0</v>
      </c>
      <c r="R103" s="35">
        <f t="shared" si="22"/>
        <v>0</v>
      </c>
      <c r="S103" s="35">
        <f t="shared" si="22"/>
        <v>0</v>
      </c>
      <c r="T103" s="35">
        <f t="shared" si="22"/>
        <v>0</v>
      </c>
      <c r="U103" s="35">
        <f t="shared" si="22"/>
        <v>0</v>
      </c>
      <c r="V103" s="35">
        <f t="shared" si="22"/>
        <v>0</v>
      </c>
      <c r="W103" s="35">
        <f t="shared" si="22"/>
        <v>0</v>
      </c>
      <c r="X103" s="71">
        <f t="shared" si="22"/>
        <v>16240.50148</v>
      </c>
      <c r="Y103" s="59">
        <f t="shared" si="20"/>
        <v>136.06318264075068</v>
      </c>
      <c r="Z103" s="100">
        <v>11936</v>
      </c>
    </row>
    <row r="104" spans="1:26" ht="32.25" outlineLevel="6" thickBot="1">
      <c r="A104" s="90" t="s">
        <v>101</v>
      </c>
      <c r="B104" s="94">
        <v>951</v>
      </c>
      <c r="C104" s="95" t="s">
        <v>70</v>
      </c>
      <c r="D104" s="95" t="s">
        <v>180</v>
      </c>
      <c r="E104" s="95" t="s">
        <v>125</v>
      </c>
      <c r="F104" s="95"/>
      <c r="G104" s="100">
        <v>10</v>
      </c>
      <c r="H104" s="27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45"/>
      <c r="X104" s="65">
        <v>16240.50148</v>
      </c>
      <c r="Y104" s="59">
        <f t="shared" si="20"/>
        <v>162405.0148</v>
      </c>
      <c r="Z104" s="100">
        <v>10</v>
      </c>
    </row>
    <row r="105" spans="1:26" ht="32.25" outlineLevel="6" thickBot="1">
      <c r="A105" s="5" t="s">
        <v>108</v>
      </c>
      <c r="B105" s="21">
        <v>951</v>
      </c>
      <c r="C105" s="6" t="s">
        <v>70</v>
      </c>
      <c r="D105" s="6" t="s">
        <v>180</v>
      </c>
      <c r="E105" s="6" t="s">
        <v>102</v>
      </c>
      <c r="F105" s="6"/>
      <c r="G105" s="7">
        <f>G106+G107</f>
        <v>7708</v>
      </c>
      <c r="H105" s="88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75"/>
      <c r="Y105" s="59"/>
      <c r="Z105" s="7">
        <f>Z106+Z107</f>
        <v>9797.09</v>
      </c>
    </row>
    <row r="106" spans="1:26" ht="33.75" customHeight="1" outlineLevel="6" thickBot="1">
      <c r="A106" s="90" t="s">
        <v>109</v>
      </c>
      <c r="B106" s="94">
        <v>951</v>
      </c>
      <c r="C106" s="95" t="s">
        <v>70</v>
      </c>
      <c r="D106" s="95" t="s">
        <v>180</v>
      </c>
      <c r="E106" s="95" t="s">
        <v>103</v>
      </c>
      <c r="F106" s="95"/>
      <c r="G106" s="100">
        <v>0</v>
      </c>
      <c r="H106" s="88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75"/>
      <c r="Y106" s="59"/>
      <c r="Z106" s="100">
        <v>0</v>
      </c>
    </row>
    <row r="107" spans="1:26" ht="32.25" outlineLevel="6" thickBot="1">
      <c r="A107" s="90" t="s">
        <v>110</v>
      </c>
      <c r="B107" s="94">
        <v>951</v>
      </c>
      <c r="C107" s="95" t="s">
        <v>70</v>
      </c>
      <c r="D107" s="95" t="s">
        <v>180</v>
      </c>
      <c r="E107" s="95" t="s">
        <v>104</v>
      </c>
      <c r="F107" s="95"/>
      <c r="G107" s="100">
        <v>7708</v>
      </c>
      <c r="H107" s="88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75"/>
      <c r="Y107" s="59"/>
      <c r="Z107" s="100">
        <v>9797.09</v>
      </c>
    </row>
    <row r="108" spans="1:26" ht="19.5" customHeight="1" outlineLevel="6" thickBot="1">
      <c r="A108" s="5" t="s">
        <v>111</v>
      </c>
      <c r="B108" s="21">
        <v>951</v>
      </c>
      <c r="C108" s="6" t="s">
        <v>70</v>
      </c>
      <c r="D108" s="6" t="s">
        <v>180</v>
      </c>
      <c r="E108" s="6" t="s">
        <v>105</v>
      </c>
      <c r="F108" s="6"/>
      <c r="G108" s="7">
        <f>G109+G110</f>
        <v>253</v>
      </c>
      <c r="H108" s="8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75"/>
      <c r="Y108" s="59"/>
      <c r="Z108" s="7">
        <f>Z109+Z110</f>
        <v>263</v>
      </c>
    </row>
    <row r="109" spans="1:26" ht="32.25" outlineLevel="6" thickBot="1">
      <c r="A109" s="90" t="s">
        <v>112</v>
      </c>
      <c r="B109" s="94">
        <v>951</v>
      </c>
      <c r="C109" s="95" t="s">
        <v>70</v>
      </c>
      <c r="D109" s="95" t="s">
        <v>180</v>
      </c>
      <c r="E109" s="95" t="s">
        <v>106</v>
      </c>
      <c r="F109" s="95"/>
      <c r="G109" s="100">
        <v>216</v>
      </c>
      <c r="H109" s="8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75"/>
      <c r="Y109" s="59"/>
      <c r="Z109" s="100">
        <v>226</v>
      </c>
    </row>
    <row r="110" spans="1:26" ht="18.75" customHeight="1" outlineLevel="6" thickBot="1">
      <c r="A110" s="90" t="s">
        <v>113</v>
      </c>
      <c r="B110" s="94">
        <v>951</v>
      </c>
      <c r="C110" s="95" t="s">
        <v>70</v>
      </c>
      <c r="D110" s="95" t="s">
        <v>180</v>
      </c>
      <c r="E110" s="95" t="s">
        <v>107</v>
      </c>
      <c r="F110" s="95"/>
      <c r="G110" s="100">
        <v>37</v>
      </c>
      <c r="H110" s="8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75"/>
      <c r="Y110" s="59"/>
      <c r="Z110" s="100">
        <v>37</v>
      </c>
    </row>
    <row r="111" spans="1:26" ht="34.5" customHeight="1" outlineLevel="6" thickBot="1">
      <c r="A111" s="117" t="s">
        <v>181</v>
      </c>
      <c r="B111" s="92">
        <v>951</v>
      </c>
      <c r="C111" s="93" t="s">
        <v>70</v>
      </c>
      <c r="D111" s="93" t="s">
        <v>182</v>
      </c>
      <c r="E111" s="93" t="s">
        <v>5</v>
      </c>
      <c r="F111" s="93"/>
      <c r="G111" s="16">
        <f>G112+G115</f>
        <v>1003.4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  <c r="Z111" s="16">
        <f>Z112+Z115</f>
        <v>1003.4</v>
      </c>
    </row>
    <row r="112" spans="1:26" ht="32.25" outlineLevel="6" thickBot="1">
      <c r="A112" s="5" t="s">
        <v>99</v>
      </c>
      <c r="B112" s="21">
        <v>951</v>
      </c>
      <c r="C112" s="6" t="s">
        <v>70</v>
      </c>
      <c r="D112" s="6" t="s">
        <v>182</v>
      </c>
      <c r="E112" s="6" t="s">
        <v>96</v>
      </c>
      <c r="F112" s="6"/>
      <c r="G112" s="7">
        <f>G113+G114</f>
        <v>967.8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  <c r="Z112" s="7">
        <f>Z113+Z114</f>
        <v>967.8</v>
      </c>
    </row>
    <row r="113" spans="1:26" ht="18.75" customHeight="1" outlineLevel="6" thickBot="1">
      <c r="A113" s="90" t="s">
        <v>100</v>
      </c>
      <c r="B113" s="94">
        <v>951</v>
      </c>
      <c r="C113" s="95" t="s">
        <v>70</v>
      </c>
      <c r="D113" s="95" t="s">
        <v>182</v>
      </c>
      <c r="E113" s="95" t="s">
        <v>97</v>
      </c>
      <c r="F113" s="95"/>
      <c r="G113" s="100">
        <v>967.8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  <c r="Z113" s="100">
        <v>967.8</v>
      </c>
    </row>
    <row r="114" spans="1:26" ht="32.25" outlineLevel="6" thickBot="1">
      <c r="A114" s="90" t="s">
        <v>101</v>
      </c>
      <c r="B114" s="94">
        <v>951</v>
      </c>
      <c r="C114" s="95" t="s">
        <v>70</v>
      </c>
      <c r="D114" s="95" t="s">
        <v>182</v>
      </c>
      <c r="E114" s="95" t="s">
        <v>98</v>
      </c>
      <c r="F114" s="95"/>
      <c r="G114" s="100">
        <v>0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100">
        <v>0</v>
      </c>
    </row>
    <row r="115" spans="1:26" ht="32.25" outlineLevel="6" thickBot="1">
      <c r="A115" s="5" t="s">
        <v>108</v>
      </c>
      <c r="B115" s="21">
        <v>951</v>
      </c>
      <c r="C115" s="6" t="s">
        <v>70</v>
      </c>
      <c r="D115" s="6" t="s">
        <v>182</v>
      </c>
      <c r="E115" s="6" t="s">
        <v>102</v>
      </c>
      <c r="F115" s="6"/>
      <c r="G115" s="7">
        <f>G116+G117</f>
        <v>35.6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7">
        <f>Z116+Z117</f>
        <v>35.6</v>
      </c>
    </row>
    <row r="116" spans="1:26" ht="32.25" customHeight="1" outlineLevel="6" thickBot="1">
      <c r="A116" s="90" t="s">
        <v>109</v>
      </c>
      <c r="B116" s="94">
        <v>951</v>
      </c>
      <c r="C116" s="95" t="s">
        <v>70</v>
      </c>
      <c r="D116" s="95" t="s">
        <v>182</v>
      </c>
      <c r="E116" s="95" t="s">
        <v>103</v>
      </c>
      <c r="F116" s="95"/>
      <c r="G116" s="100">
        <v>0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100">
        <v>0</v>
      </c>
    </row>
    <row r="117" spans="1:26" ht="32.25" outlineLevel="6" thickBot="1">
      <c r="A117" s="90" t="s">
        <v>110</v>
      </c>
      <c r="B117" s="94">
        <v>951</v>
      </c>
      <c r="C117" s="95" t="s">
        <v>70</v>
      </c>
      <c r="D117" s="95" t="s">
        <v>182</v>
      </c>
      <c r="E117" s="95" t="s">
        <v>104</v>
      </c>
      <c r="F117" s="95"/>
      <c r="G117" s="100">
        <v>35.6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100">
        <v>35.6</v>
      </c>
    </row>
    <row r="118" spans="1:26" ht="34.5" customHeight="1" outlineLevel="6" thickBot="1">
      <c r="A118" s="117" t="s">
        <v>183</v>
      </c>
      <c r="B118" s="92">
        <v>951</v>
      </c>
      <c r="C118" s="93" t="s">
        <v>70</v>
      </c>
      <c r="D118" s="93" t="s">
        <v>184</v>
      </c>
      <c r="E118" s="93" t="s">
        <v>5</v>
      </c>
      <c r="F118" s="93"/>
      <c r="G118" s="16">
        <f>G119+G122</f>
        <v>538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16">
        <f>Z119+Z122</f>
        <v>538</v>
      </c>
    </row>
    <row r="119" spans="1:26" ht="32.25" outlineLevel="6" thickBot="1">
      <c r="A119" s="5" t="s">
        <v>99</v>
      </c>
      <c r="B119" s="21">
        <v>951</v>
      </c>
      <c r="C119" s="6" t="s">
        <v>70</v>
      </c>
      <c r="D119" s="6" t="s">
        <v>184</v>
      </c>
      <c r="E119" s="6" t="s">
        <v>96</v>
      </c>
      <c r="F119" s="6"/>
      <c r="G119" s="7">
        <f>G120+G121</f>
        <v>411.5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7">
        <f>Z120+Z121</f>
        <v>411.5</v>
      </c>
    </row>
    <row r="120" spans="1:26" ht="18" customHeight="1" outlineLevel="6" thickBot="1">
      <c r="A120" s="90" t="s">
        <v>100</v>
      </c>
      <c r="B120" s="94">
        <v>951</v>
      </c>
      <c r="C120" s="95" t="s">
        <v>70</v>
      </c>
      <c r="D120" s="95" t="s">
        <v>184</v>
      </c>
      <c r="E120" s="95" t="s">
        <v>97</v>
      </c>
      <c r="F120" s="95"/>
      <c r="G120" s="100">
        <v>408.7</v>
      </c>
      <c r="H120" s="32">
        <f aca="true" t="shared" si="23" ref="H120:W120">H121</f>
        <v>0</v>
      </c>
      <c r="I120" s="32">
        <f t="shared" si="23"/>
        <v>0</v>
      </c>
      <c r="J120" s="32">
        <f t="shared" si="23"/>
        <v>0</v>
      </c>
      <c r="K120" s="32">
        <f t="shared" si="23"/>
        <v>0</v>
      </c>
      <c r="L120" s="32">
        <f t="shared" si="23"/>
        <v>0</v>
      </c>
      <c r="M120" s="32">
        <f t="shared" si="23"/>
        <v>0</v>
      </c>
      <c r="N120" s="32">
        <f t="shared" si="23"/>
        <v>0</v>
      </c>
      <c r="O120" s="32">
        <f t="shared" si="23"/>
        <v>0</v>
      </c>
      <c r="P120" s="32">
        <f t="shared" si="23"/>
        <v>0</v>
      </c>
      <c r="Q120" s="32">
        <f t="shared" si="23"/>
        <v>0</v>
      </c>
      <c r="R120" s="32">
        <f t="shared" si="23"/>
        <v>0</v>
      </c>
      <c r="S120" s="32">
        <f t="shared" si="23"/>
        <v>0</v>
      </c>
      <c r="T120" s="32">
        <f t="shared" si="23"/>
        <v>0</v>
      </c>
      <c r="U120" s="32">
        <f t="shared" si="23"/>
        <v>0</v>
      </c>
      <c r="V120" s="32">
        <f t="shared" si="23"/>
        <v>0</v>
      </c>
      <c r="W120" s="32">
        <f t="shared" si="23"/>
        <v>0</v>
      </c>
      <c r="X120" s="67">
        <f>X121</f>
        <v>332.248</v>
      </c>
      <c r="Y120" s="59">
        <f>X120/G120*100</f>
        <v>81.29385857597259</v>
      </c>
      <c r="Z120" s="100">
        <v>408.7</v>
      </c>
    </row>
    <row r="121" spans="1:26" ht="32.25" outlineLevel="6" thickBot="1">
      <c r="A121" s="90" t="s">
        <v>101</v>
      </c>
      <c r="B121" s="94">
        <v>951</v>
      </c>
      <c r="C121" s="95" t="s">
        <v>70</v>
      </c>
      <c r="D121" s="95" t="s">
        <v>184</v>
      </c>
      <c r="E121" s="95" t="s">
        <v>98</v>
      </c>
      <c r="F121" s="95"/>
      <c r="G121" s="100">
        <v>2.8</v>
      </c>
      <c r="H121" s="27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45"/>
      <c r="X121" s="65">
        <v>332.248</v>
      </c>
      <c r="Y121" s="59">
        <f>X121/G121*100</f>
        <v>11866.000000000002</v>
      </c>
      <c r="Z121" s="100">
        <v>2.8</v>
      </c>
    </row>
    <row r="122" spans="1:26" ht="32.25" outlineLevel="6" thickBot="1">
      <c r="A122" s="5" t="s">
        <v>108</v>
      </c>
      <c r="B122" s="21">
        <v>951</v>
      </c>
      <c r="C122" s="6" t="s">
        <v>70</v>
      </c>
      <c r="D122" s="6" t="s">
        <v>184</v>
      </c>
      <c r="E122" s="6" t="s">
        <v>102</v>
      </c>
      <c r="F122" s="6"/>
      <c r="G122" s="7">
        <f>G123+G124</f>
        <v>126.5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7">
        <f>Z123+Z124</f>
        <v>126.5</v>
      </c>
    </row>
    <row r="123" spans="1:26" ht="33" customHeight="1" outlineLevel="6" thickBot="1">
      <c r="A123" s="90" t="s">
        <v>109</v>
      </c>
      <c r="B123" s="94">
        <v>951</v>
      </c>
      <c r="C123" s="95" t="s">
        <v>70</v>
      </c>
      <c r="D123" s="95" t="s">
        <v>184</v>
      </c>
      <c r="E123" s="95" t="s">
        <v>103</v>
      </c>
      <c r="F123" s="95"/>
      <c r="G123" s="100">
        <v>0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100">
        <v>0</v>
      </c>
    </row>
    <row r="124" spans="1:26" ht="32.25" outlineLevel="6" thickBot="1">
      <c r="A124" s="90" t="s">
        <v>110</v>
      </c>
      <c r="B124" s="94">
        <v>951</v>
      </c>
      <c r="C124" s="95" t="s">
        <v>70</v>
      </c>
      <c r="D124" s="95" t="s">
        <v>184</v>
      </c>
      <c r="E124" s="95" t="s">
        <v>104</v>
      </c>
      <c r="F124" s="95"/>
      <c r="G124" s="100">
        <v>126.5</v>
      </c>
      <c r="H124" s="8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100">
        <v>126.5</v>
      </c>
    </row>
    <row r="125" spans="1:26" ht="34.5" customHeight="1" outlineLevel="6" thickBot="1">
      <c r="A125" s="117" t="s">
        <v>185</v>
      </c>
      <c r="B125" s="92">
        <v>951</v>
      </c>
      <c r="C125" s="93" t="s">
        <v>70</v>
      </c>
      <c r="D125" s="93" t="s">
        <v>186</v>
      </c>
      <c r="E125" s="93" t="s">
        <v>5</v>
      </c>
      <c r="F125" s="93"/>
      <c r="G125" s="16">
        <f>G126+G128</f>
        <v>652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16">
        <f>Z126+Z128</f>
        <v>652</v>
      </c>
    </row>
    <row r="126" spans="1:26" ht="32.25" outlineLevel="6" thickBot="1">
      <c r="A126" s="5" t="s">
        <v>99</v>
      </c>
      <c r="B126" s="21">
        <v>951</v>
      </c>
      <c r="C126" s="6" t="s">
        <v>70</v>
      </c>
      <c r="D126" s="6" t="s">
        <v>186</v>
      </c>
      <c r="E126" s="6" t="s">
        <v>96</v>
      </c>
      <c r="F126" s="6"/>
      <c r="G126" s="7">
        <f>G127</f>
        <v>609.7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  <c r="Z126" s="7">
        <f>Z127</f>
        <v>609.7</v>
      </c>
    </row>
    <row r="127" spans="1:26" ht="18.75" customHeight="1" outlineLevel="6" thickBot="1">
      <c r="A127" s="90" t="s">
        <v>100</v>
      </c>
      <c r="B127" s="94">
        <v>951</v>
      </c>
      <c r="C127" s="95" t="s">
        <v>70</v>
      </c>
      <c r="D127" s="95" t="s">
        <v>186</v>
      </c>
      <c r="E127" s="95" t="s">
        <v>97</v>
      </c>
      <c r="F127" s="118"/>
      <c r="G127" s="100">
        <v>609.7</v>
      </c>
      <c r="H127" s="32">
        <f aca="true" t="shared" si="24" ref="H127:W127">H128</f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 t="shared" si="24"/>
        <v>0</v>
      </c>
      <c r="N127" s="32">
        <f t="shared" si="24"/>
        <v>0</v>
      </c>
      <c r="O127" s="32">
        <f t="shared" si="24"/>
        <v>0</v>
      </c>
      <c r="P127" s="32">
        <f t="shared" si="24"/>
        <v>0</v>
      </c>
      <c r="Q127" s="32">
        <f t="shared" si="24"/>
        <v>0</v>
      </c>
      <c r="R127" s="32">
        <f t="shared" si="24"/>
        <v>0</v>
      </c>
      <c r="S127" s="32">
        <f t="shared" si="24"/>
        <v>0</v>
      </c>
      <c r="T127" s="32">
        <f t="shared" si="24"/>
        <v>0</v>
      </c>
      <c r="U127" s="32">
        <f t="shared" si="24"/>
        <v>0</v>
      </c>
      <c r="V127" s="32">
        <f t="shared" si="24"/>
        <v>0</v>
      </c>
      <c r="W127" s="32">
        <f t="shared" si="24"/>
        <v>0</v>
      </c>
      <c r="X127" s="67">
        <f>X128</f>
        <v>330.176</v>
      </c>
      <c r="Y127" s="59">
        <f>X127/G127*100</f>
        <v>54.15384615384615</v>
      </c>
      <c r="Z127" s="100">
        <v>609.7</v>
      </c>
    </row>
    <row r="128" spans="1:26" ht="32.25" outlineLevel="6" thickBot="1">
      <c r="A128" s="5" t="s">
        <v>108</v>
      </c>
      <c r="B128" s="21">
        <v>951</v>
      </c>
      <c r="C128" s="6" t="s">
        <v>70</v>
      </c>
      <c r="D128" s="6" t="s">
        <v>186</v>
      </c>
      <c r="E128" s="6" t="s">
        <v>102</v>
      </c>
      <c r="F128" s="119"/>
      <c r="G128" s="7">
        <f>G129+G130</f>
        <v>42.3</v>
      </c>
      <c r="H128" s="2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45"/>
      <c r="X128" s="65">
        <v>330.176</v>
      </c>
      <c r="Y128" s="59">
        <f>X128/G128*100</f>
        <v>780.5579196217494</v>
      </c>
      <c r="Z128" s="7">
        <f>Z129+Z130</f>
        <v>42.3</v>
      </c>
    </row>
    <row r="129" spans="1:26" ht="33" customHeight="1" outlineLevel="6" thickBot="1">
      <c r="A129" s="90" t="s">
        <v>109</v>
      </c>
      <c r="B129" s="94">
        <v>951</v>
      </c>
      <c r="C129" s="95" t="s">
        <v>70</v>
      </c>
      <c r="D129" s="95" t="s">
        <v>186</v>
      </c>
      <c r="E129" s="95" t="s">
        <v>103</v>
      </c>
      <c r="F129" s="118"/>
      <c r="G129" s="100">
        <v>0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100">
        <v>0</v>
      </c>
    </row>
    <row r="130" spans="1:26" ht="32.25" outlineLevel="6" thickBot="1">
      <c r="A130" s="90" t="s">
        <v>110</v>
      </c>
      <c r="B130" s="94">
        <v>951</v>
      </c>
      <c r="C130" s="95" t="s">
        <v>70</v>
      </c>
      <c r="D130" s="95" t="s">
        <v>186</v>
      </c>
      <c r="E130" s="95" t="s">
        <v>104</v>
      </c>
      <c r="F130" s="118"/>
      <c r="G130" s="100">
        <v>42.3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100">
        <v>42.3</v>
      </c>
    </row>
    <row r="131" spans="1:26" ht="32.25" outlineLevel="6" thickBot="1">
      <c r="A131" s="13" t="s">
        <v>187</v>
      </c>
      <c r="B131" s="19">
        <v>951</v>
      </c>
      <c r="C131" s="11" t="s">
        <v>70</v>
      </c>
      <c r="D131" s="11" t="s">
        <v>6</v>
      </c>
      <c r="E131" s="11" t="s">
        <v>5</v>
      </c>
      <c r="F131" s="11"/>
      <c r="G131" s="12">
        <f>G132+G139</f>
        <v>210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  <c r="Z131" s="12">
        <f>Z132+Z139</f>
        <v>10</v>
      </c>
    </row>
    <row r="132" spans="1:26" ht="36" customHeight="1" outlineLevel="6" thickBot="1">
      <c r="A132" s="96" t="s">
        <v>188</v>
      </c>
      <c r="B132" s="92">
        <v>951</v>
      </c>
      <c r="C132" s="93" t="s">
        <v>70</v>
      </c>
      <c r="D132" s="93" t="s">
        <v>42</v>
      </c>
      <c r="E132" s="93" t="s">
        <v>5</v>
      </c>
      <c r="F132" s="93"/>
      <c r="G132" s="16">
        <f>G133+G136</f>
        <v>10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16">
        <f>Z133+Z136</f>
        <v>10</v>
      </c>
    </row>
    <row r="133" spans="1:26" ht="47.25" customHeight="1" outlineLevel="6" thickBot="1">
      <c r="A133" s="5" t="s">
        <v>189</v>
      </c>
      <c r="B133" s="21">
        <v>951</v>
      </c>
      <c r="C133" s="6" t="s">
        <v>70</v>
      </c>
      <c r="D133" s="6" t="s">
        <v>190</v>
      </c>
      <c r="E133" s="6" t="s">
        <v>5</v>
      </c>
      <c r="F133" s="6"/>
      <c r="G133" s="7">
        <f>G134</f>
        <v>0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7">
        <f>Z134</f>
        <v>0</v>
      </c>
    </row>
    <row r="134" spans="1:26" ht="32.25" outlineLevel="6" thickBot="1">
      <c r="A134" s="90" t="s">
        <v>108</v>
      </c>
      <c r="B134" s="94">
        <v>951</v>
      </c>
      <c r="C134" s="95" t="s">
        <v>70</v>
      </c>
      <c r="D134" s="95" t="s">
        <v>190</v>
      </c>
      <c r="E134" s="95" t="s">
        <v>102</v>
      </c>
      <c r="F134" s="95"/>
      <c r="G134" s="100">
        <f>G135</f>
        <v>0</v>
      </c>
      <c r="H134" s="32">
        <f aca="true" t="shared" si="25" ref="H134:W134">H135</f>
        <v>0</v>
      </c>
      <c r="I134" s="32">
        <f t="shared" si="25"/>
        <v>0</v>
      </c>
      <c r="J134" s="32">
        <f t="shared" si="25"/>
        <v>0</v>
      </c>
      <c r="K134" s="32">
        <f t="shared" si="25"/>
        <v>0</v>
      </c>
      <c r="L134" s="32">
        <f t="shared" si="25"/>
        <v>0</v>
      </c>
      <c r="M134" s="32">
        <f t="shared" si="25"/>
        <v>0</v>
      </c>
      <c r="N134" s="32">
        <f t="shared" si="25"/>
        <v>0</v>
      </c>
      <c r="O134" s="32">
        <f t="shared" si="25"/>
        <v>0</v>
      </c>
      <c r="P134" s="32">
        <f t="shared" si="25"/>
        <v>0</v>
      </c>
      <c r="Q134" s="32">
        <f t="shared" si="25"/>
        <v>0</v>
      </c>
      <c r="R134" s="32">
        <f t="shared" si="25"/>
        <v>0</v>
      </c>
      <c r="S134" s="32">
        <f t="shared" si="25"/>
        <v>0</v>
      </c>
      <c r="T134" s="32">
        <f t="shared" si="25"/>
        <v>0</v>
      </c>
      <c r="U134" s="32">
        <f t="shared" si="25"/>
        <v>0</v>
      </c>
      <c r="V134" s="32">
        <f t="shared" si="25"/>
        <v>0</v>
      </c>
      <c r="W134" s="32">
        <f t="shared" si="25"/>
        <v>0</v>
      </c>
      <c r="X134" s="67">
        <f>X135</f>
        <v>409.75398</v>
      </c>
      <c r="Y134" s="59" t="e">
        <f>X134/G134*100</f>
        <v>#DIV/0!</v>
      </c>
      <c r="Z134" s="100">
        <f>Z135</f>
        <v>0</v>
      </c>
    </row>
    <row r="135" spans="1:26" ht="32.25" outlineLevel="6" thickBot="1">
      <c r="A135" s="90" t="s">
        <v>110</v>
      </c>
      <c r="B135" s="94">
        <v>951</v>
      </c>
      <c r="C135" s="95" t="s">
        <v>70</v>
      </c>
      <c r="D135" s="95" t="s">
        <v>190</v>
      </c>
      <c r="E135" s="95" t="s">
        <v>104</v>
      </c>
      <c r="F135" s="95"/>
      <c r="G135" s="100">
        <v>0</v>
      </c>
      <c r="H135" s="2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45"/>
      <c r="X135" s="65">
        <v>409.75398</v>
      </c>
      <c r="Y135" s="59" t="e">
        <f>X135/G135*100</f>
        <v>#DIV/0!</v>
      </c>
      <c r="Z135" s="100">
        <v>0</v>
      </c>
    </row>
    <row r="136" spans="1:26" ht="33.75" customHeight="1" outlineLevel="6" thickBot="1">
      <c r="A136" s="5" t="s">
        <v>191</v>
      </c>
      <c r="B136" s="21">
        <v>951</v>
      </c>
      <c r="C136" s="6" t="s">
        <v>70</v>
      </c>
      <c r="D136" s="6" t="s">
        <v>192</v>
      </c>
      <c r="E136" s="6" t="s">
        <v>5</v>
      </c>
      <c r="F136" s="6"/>
      <c r="G136" s="7">
        <f>G137</f>
        <v>10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7">
        <f>Z137</f>
        <v>10</v>
      </c>
    </row>
    <row r="137" spans="1:26" ht="32.25" outlineLevel="6" thickBot="1">
      <c r="A137" s="90" t="s">
        <v>108</v>
      </c>
      <c r="B137" s="94">
        <v>951</v>
      </c>
      <c r="C137" s="95" t="s">
        <v>70</v>
      </c>
      <c r="D137" s="95" t="s">
        <v>192</v>
      </c>
      <c r="E137" s="95" t="s">
        <v>102</v>
      </c>
      <c r="F137" s="95"/>
      <c r="G137" s="100">
        <f>G138</f>
        <v>10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100">
        <f>Z138</f>
        <v>10</v>
      </c>
    </row>
    <row r="138" spans="1:26" ht="32.25" outlineLevel="6" thickBot="1">
      <c r="A138" s="90" t="s">
        <v>110</v>
      </c>
      <c r="B138" s="94">
        <v>951</v>
      </c>
      <c r="C138" s="95" t="s">
        <v>70</v>
      </c>
      <c r="D138" s="95" t="s">
        <v>192</v>
      </c>
      <c r="E138" s="95" t="s">
        <v>104</v>
      </c>
      <c r="F138" s="95"/>
      <c r="G138" s="100">
        <v>10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  <c r="Z138" s="100">
        <v>10</v>
      </c>
    </row>
    <row r="139" spans="1:26" ht="33" customHeight="1" outlineLevel="6" thickBot="1">
      <c r="A139" s="96" t="s">
        <v>126</v>
      </c>
      <c r="B139" s="92">
        <v>951</v>
      </c>
      <c r="C139" s="93" t="s">
        <v>70</v>
      </c>
      <c r="D139" s="93" t="s">
        <v>193</v>
      </c>
      <c r="E139" s="93" t="s">
        <v>5</v>
      </c>
      <c r="F139" s="93"/>
      <c r="G139" s="16">
        <f>G140</f>
        <v>200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  <c r="Z139" s="16">
        <f>Z140</f>
        <v>0</v>
      </c>
    </row>
    <row r="140" spans="1:26" ht="50.25" customHeight="1" outlineLevel="6" thickBot="1">
      <c r="A140" s="5" t="s">
        <v>194</v>
      </c>
      <c r="B140" s="21">
        <v>951</v>
      </c>
      <c r="C140" s="6" t="s">
        <v>70</v>
      </c>
      <c r="D140" s="6" t="s">
        <v>195</v>
      </c>
      <c r="E140" s="6" t="s">
        <v>5</v>
      </c>
      <c r="F140" s="6"/>
      <c r="G140" s="7">
        <f>G141</f>
        <v>200</v>
      </c>
      <c r="H140" s="40">
        <f aca="true" t="shared" si="26" ref="H140:X142">H141</f>
        <v>0</v>
      </c>
      <c r="I140" s="40">
        <f t="shared" si="26"/>
        <v>0</v>
      </c>
      <c r="J140" s="40">
        <f t="shared" si="26"/>
        <v>0</v>
      </c>
      <c r="K140" s="40">
        <f t="shared" si="26"/>
        <v>0</v>
      </c>
      <c r="L140" s="40">
        <f t="shared" si="26"/>
        <v>0</v>
      </c>
      <c r="M140" s="40">
        <f t="shared" si="26"/>
        <v>0</v>
      </c>
      <c r="N140" s="40">
        <f t="shared" si="26"/>
        <v>0</v>
      </c>
      <c r="O140" s="40">
        <f t="shared" si="26"/>
        <v>0</v>
      </c>
      <c r="P140" s="40">
        <f t="shared" si="26"/>
        <v>0</v>
      </c>
      <c r="Q140" s="40">
        <f t="shared" si="26"/>
        <v>0</v>
      </c>
      <c r="R140" s="40">
        <f t="shared" si="26"/>
        <v>0</v>
      </c>
      <c r="S140" s="40">
        <f t="shared" si="26"/>
        <v>0</v>
      </c>
      <c r="T140" s="40">
        <f t="shared" si="26"/>
        <v>0</v>
      </c>
      <c r="U140" s="40">
        <f t="shared" si="26"/>
        <v>0</v>
      </c>
      <c r="V140" s="40">
        <f t="shared" si="26"/>
        <v>0</v>
      </c>
      <c r="W140" s="40">
        <f t="shared" si="26"/>
        <v>0</v>
      </c>
      <c r="X140" s="72">
        <f t="shared" si="26"/>
        <v>1027.32</v>
      </c>
      <c r="Y140" s="59">
        <f aca="true" t="shared" si="27" ref="Y140:Y148">X140/G140*100</f>
        <v>513.66</v>
      </c>
      <c r="Z140" s="7">
        <f>Z141</f>
        <v>0</v>
      </c>
    </row>
    <row r="141" spans="1:26" ht="32.25" outlineLevel="6" thickBot="1">
      <c r="A141" s="90" t="s">
        <v>108</v>
      </c>
      <c r="B141" s="94">
        <v>951</v>
      </c>
      <c r="C141" s="95" t="s">
        <v>70</v>
      </c>
      <c r="D141" s="95" t="s">
        <v>195</v>
      </c>
      <c r="E141" s="95" t="s">
        <v>102</v>
      </c>
      <c r="F141" s="95"/>
      <c r="G141" s="100">
        <f>G142</f>
        <v>200</v>
      </c>
      <c r="H141" s="32">
        <f t="shared" si="26"/>
        <v>0</v>
      </c>
      <c r="I141" s="32">
        <f t="shared" si="26"/>
        <v>0</v>
      </c>
      <c r="J141" s="32">
        <f t="shared" si="26"/>
        <v>0</v>
      </c>
      <c r="K141" s="32">
        <f t="shared" si="26"/>
        <v>0</v>
      </c>
      <c r="L141" s="32">
        <f t="shared" si="26"/>
        <v>0</v>
      </c>
      <c r="M141" s="32">
        <f t="shared" si="26"/>
        <v>0</v>
      </c>
      <c r="N141" s="32">
        <f t="shared" si="26"/>
        <v>0</v>
      </c>
      <c r="O141" s="32">
        <f t="shared" si="26"/>
        <v>0</v>
      </c>
      <c r="P141" s="32">
        <f t="shared" si="26"/>
        <v>0</v>
      </c>
      <c r="Q141" s="32">
        <f t="shared" si="26"/>
        <v>0</v>
      </c>
      <c r="R141" s="32">
        <f t="shared" si="26"/>
        <v>0</v>
      </c>
      <c r="S141" s="32">
        <f t="shared" si="26"/>
        <v>0</v>
      </c>
      <c r="T141" s="32">
        <f t="shared" si="26"/>
        <v>0</v>
      </c>
      <c r="U141" s="32">
        <f t="shared" si="26"/>
        <v>0</v>
      </c>
      <c r="V141" s="32">
        <f t="shared" si="26"/>
        <v>0</v>
      </c>
      <c r="W141" s="32">
        <f t="shared" si="26"/>
        <v>0</v>
      </c>
      <c r="X141" s="67">
        <f t="shared" si="26"/>
        <v>1027.32</v>
      </c>
      <c r="Y141" s="59">
        <f t="shared" si="27"/>
        <v>513.66</v>
      </c>
      <c r="Z141" s="100">
        <f>Z142</f>
        <v>0</v>
      </c>
    </row>
    <row r="142" spans="1:26" ht="32.25" outlineLevel="6" thickBot="1">
      <c r="A142" s="90" t="s">
        <v>110</v>
      </c>
      <c r="B142" s="94">
        <v>951</v>
      </c>
      <c r="C142" s="95" t="s">
        <v>70</v>
      </c>
      <c r="D142" s="95" t="s">
        <v>195</v>
      </c>
      <c r="E142" s="95" t="s">
        <v>104</v>
      </c>
      <c r="F142" s="95"/>
      <c r="G142" s="100">
        <v>200</v>
      </c>
      <c r="H142" s="34">
        <f t="shared" si="26"/>
        <v>0</v>
      </c>
      <c r="I142" s="34">
        <f t="shared" si="26"/>
        <v>0</v>
      </c>
      <c r="J142" s="34">
        <f t="shared" si="26"/>
        <v>0</v>
      </c>
      <c r="K142" s="34">
        <f t="shared" si="26"/>
        <v>0</v>
      </c>
      <c r="L142" s="34">
        <f t="shared" si="26"/>
        <v>0</v>
      </c>
      <c r="M142" s="34">
        <f t="shared" si="26"/>
        <v>0</v>
      </c>
      <c r="N142" s="34">
        <f t="shared" si="26"/>
        <v>0</v>
      </c>
      <c r="O142" s="34">
        <f t="shared" si="26"/>
        <v>0</v>
      </c>
      <c r="P142" s="34">
        <f t="shared" si="26"/>
        <v>0</v>
      </c>
      <c r="Q142" s="34">
        <f t="shared" si="26"/>
        <v>0</v>
      </c>
      <c r="R142" s="34">
        <f t="shared" si="26"/>
        <v>0</v>
      </c>
      <c r="S142" s="34">
        <f t="shared" si="26"/>
        <v>0</v>
      </c>
      <c r="T142" s="34">
        <f t="shared" si="26"/>
        <v>0</v>
      </c>
      <c r="U142" s="34">
        <f t="shared" si="26"/>
        <v>0</v>
      </c>
      <c r="V142" s="34">
        <f t="shared" si="26"/>
        <v>0</v>
      </c>
      <c r="W142" s="34">
        <f t="shared" si="26"/>
        <v>0</v>
      </c>
      <c r="X142" s="68">
        <f t="shared" si="26"/>
        <v>1027.32</v>
      </c>
      <c r="Y142" s="59">
        <f t="shared" si="27"/>
        <v>513.66</v>
      </c>
      <c r="Z142" s="100">
        <v>0</v>
      </c>
    </row>
    <row r="143" spans="1:26" ht="16.5" outlineLevel="6" thickBot="1">
      <c r="A143" s="120" t="s">
        <v>196</v>
      </c>
      <c r="B143" s="134">
        <v>951</v>
      </c>
      <c r="C143" s="39" t="s">
        <v>197</v>
      </c>
      <c r="D143" s="39" t="s">
        <v>6</v>
      </c>
      <c r="E143" s="39" t="s">
        <v>5</v>
      </c>
      <c r="F143" s="121"/>
      <c r="G143" s="122">
        <f>G144</f>
        <v>1585.12</v>
      </c>
      <c r="H143" s="2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45"/>
      <c r="X143" s="65">
        <v>1027.32</v>
      </c>
      <c r="Y143" s="59">
        <f t="shared" si="27"/>
        <v>64.81023518724135</v>
      </c>
      <c r="Z143" s="122">
        <f>Z144</f>
        <v>1585.12</v>
      </c>
    </row>
    <row r="144" spans="1:26" ht="18" customHeight="1" outlineLevel="6" thickBot="1">
      <c r="A144" s="30" t="s">
        <v>85</v>
      </c>
      <c r="B144" s="19">
        <v>951</v>
      </c>
      <c r="C144" s="9" t="s">
        <v>86</v>
      </c>
      <c r="D144" s="9" t="s">
        <v>6</v>
      </c>
      <c r="E144" s="9" t="s">
        <v>5</v>
      </c>
      <c r="F144" s="123" t="s">
        <v>5</v>
      </c>
      <c r="G144" s="31">
        <f>G145</f>
        <v>1585.12</v>
      </c>
      <c r="H144" s="29" t="e">
        <f>H145+#REF!</f>
        <v>#REF!</v>
      </c>
      <c r="I144" s="29" t="e">
        <f>I145+#REF!</f>
        <v>#REF!</v>
      </c>
      <c r="J144" s="29" t="e">
        <f>J145+#REF!</f>
        <v>#REF!</v>
      </c>
      <c r="K144" s="29" t="e">
        <f>K145+#REF!</f>
        <v>#REF!</v>
      </c>
      <c r="L144" s="29" t="e">
        <f>L145+#REF!</f>
        <v>#REF!</v>
      </c>
      <c r="M144" s="29" t="e">
        <f>M145+#REF!</f>
        <v>#REF!</v>
      </c>
      <c r="N144" s="29" t="e">
        <f>N145+#REF!</f>
        <v>#REF!</v>
      </c>
      <c r="O144" s="29" t="e">
        <f>O145+#REF!</f>
        <v>#REF!</v>
      </c>
      <c r="P144" s="29" t="e">
        <f>P145+#REF!</f>
        <v>#REF!</v>
      </c>
      <c r="Q144" s="29" t="e">
        <f>Q145+#REF!</f>
        <v>#REF!</v>
      </c>
      <c r="R144" s="29" t="e">
        <f>R145+#REF!</f>
        <v>#REF!</v>
      </c>
      <c r="S144" s="29" t="e">
        <f>S145+#REF!</f>
        <v>#REF!</v>
      </c>
      <c r="T144" s="29" t="e">
        <f>T145+#REF!</f>
        <v>#REF!</v>
      </c>
      <c r="U144" s="29" t="e">
        <f>U145+#REF!</f>
        <v>#REF!</v>
      </c>
      <c r="V144" s="29" t="e">
        <f>V145+#REF!</f>
        <v>#REF!</v>
      </c>
      <c r="W144" s="29" t="e">
        <f>W145+#REF!</f>
        <v>#REF!</v>
      </c>
      <c r="X144" s="73" t="e">
        <f>X145+#REF!</f>
        <v>#REF!</v>
      </c>
      <c r="Y144" s="59" t="e">
        <f t="shared" si="27"/>
        <v>#REF!</v>
      </c>
      <c r="Z144" s="31">
        <f>Z145</f>
        <v>1585.12</v>
      </c>
    </row>
    <row r="145" spans="1:26" ht="34.5" customHeight="1" outlineLevel="3" thickBot="1">
      <c r="A145" s="115" t="s">
        <v>160</v>
      </c>
      <c r="B145" s="19">
        <v>951</v>
      </c>
      <c r="C145" s="11" t="s">
        <v>86</v>
      </c>
      <c r="D145" s="11" t="s">
        <v>161</v>
      </c>
      <c r="E145" s="11" t="s">
        <v>5</v>
      </c>
      <c r="F145" s="124"/>
      <c r="G145" s="32">
        <f>G146</f>
        <v>1585.12</v>
      </c>
      <c r="H145" s="31">
        <f aca="true" t="shared" si="28" ref="H145:X147">H146</f>
        <v>0</v>
      </c>
      <c r="I145" s="31">
        <f t="shared" si="28"/>
        <v>0</v>
      </c>
      <c r="J145" s="31">
        <f t="shared" si="28"/>
        <v>0</v>
      </c>
      <c r="K145" s="31">
        <f t="shared" si="28"/>
        <v>0</v>
      </c>
      <c r="L145" s="31">
        <f t="shared" si="28"/>
        <v>0</v>
      </c>
      <c r="M145" s="31">
        <f t="shared" si="28"/>
        <v>0</v>
      </c>
      <c r="N145" s="31">
        <f t="shared" si="28"/>
        <v>0</v>
      </c>
      <c r="O145" s="31">
        <f t="shared" si="28"/>
        <v>0</v>
      </c>
      <c r="P145" s="31">
        <f t="shared" si="28"/>
        <v>0</v>
      </c>
      <c r="Q145" s="31">
        <f t="shared" si="28"/>
        <v>0</v>
      </c>
      <c r="R145" s="31">
        <f t="shared" si="28"/>
        <v>0</v>
      </c>
      <c r="S145" s="31">
        <f t="shared" si="28"/>
        <v>0</v>
      </c>
      <c r="T145" s="31">
        <f t="shared" si="28"/>
        <v>0</v>
      </c>
      <c r="U145" s="31">
        <f t="shared" si="28"/>
        <v>0</v>
      </c>
      <c r="V145" s="31">
        <f t="shared" si="28"/>
        <v>0</v>
      </c>
      <c r="W145" s="31">
        <f t="shared" si="28"/>
        <v>0</v>
      </c>
      <c r="X145" s="66">
        <f t="shared" si="28"/>
        <v>67.348</v>
      </c>
      <c r="Y145" s="59">
        <f t="shared" si="27"/>
        <v>4.248763500555163</v>
      </c>
      <c r="Z145" s="32">
        <f>Z146</f>
        <v>1585.12</v>
      </c>
    </row>
    <row r="146" spans="1:26" ht="18.75" customHeight="1" outlineLevel="3" thickBot="1">
      <c r="A146" s="115" t="s">
        <v>162</v>
      </c>
      <c r="B146" s="19">
        <v>951</v>
      </c>
      <c r="C146" s="11" t="s">
        <v>86</v>
      </c>
      <c r="D146" s="11" t="s">
        <v>163</v>
      </c>
      <c r="E146" s="11" t="s">
        <v>5</v>
      </c>
      <c r="F146" s="124"/>
      <c r="G146" s="32">
        <f>G147</f>
        <v>1585.12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2">
        <f t="shared" si="28"/>
        <v>0</v>
      </c>
      <c r="L146" s="32">
        <f t="shared" si="28"/>
        <v>0</v>
      </c>
      <c r="M146" s="32">
        <f t="shared" si="28"/>
        <v>0</v>
      </c>
      <c r="N146" s="32">
        <f t="shared" si="28"/>
        <v>0</v>
      </c>
      <c r="O146" s="32">
        <f t="shared" si="28"/>
        <v>0</v>
      </c>
      <c r="P146" s="32">
        <f t="shared" si="28"/>
        <v>0</v>
      </c>
      <c r="Q146" s="32">
        <f t="shared" si="28"/>
        <v>0</v>
      </c>
      <c r="R146" s="32">
        <f t="shared" si="28"/>
        <v>0</v>
      </c>
      <c r="S146" s="32">
        <f t="shared" si="28"/>
        <v>0</v>
      </c>
      <c r="T146" s="32">
        <f t="shared" si="28"/>
        <v>0</v>
      </c>
      <c r="U146" s="32">
        <f t="shared" si="28"/>
        <v>0</v>
      </c>
      <c r="V146" s="32">
        <f t="shared" si="28"/>
        <v>0</v>
      </c>
      <c r="W146" s="32">
        <f t="shared" si="28"/>
        <v>0</v>
      </c>
      <c r="X146" s="67">
        <f t="shared" si="28"/>
        <v>67.348</v>
      </c>
      <c r="Y146" s="59">
        <f t="shared" si="27"/>
        <v>4.248763500555163</v>
      </c>
      <c r="Z146" s="32">
        <f>Z147</f>
        <v>1585.12</v>
      </c>
    </row>
    <row r="147" spans="1:26" ht="33.75" customHeight="1" outlineLevel="4" thickBot="1">
      <c r="A147" s="91" t="s">
        <v>39</v>
      </c>
      <c r="B147" s="92">
        <v>951</v>
      </c>
      <c r="C147" s="93" t="s">
        <v>86</v>
      </c>
      <c r="D147" s="93" t="s">
        <v>198</v>
      </c>
      <c r="E147" s="93" t="s">
        <v>5</v>
      </c>
      <c r="F147" s="125" t="s">
        <v>5</v>
      </c>
      <c r="G147" s="35">
        <f>G148</f>
        <v>1585.12</v>
      </c>
      <c r="H147" s="34">
        <f t="shared" si="28"/>
        <v>0</v>
      </c>
      <c r="I147" s="34">
        <f t="shared" si="28"/>
        <v>0</v>
      </c>
      <c r="J147" s="34">
        <f t="shared" si="28"/>
        <v>0</v>
      </c>
      <c r="K147" s="34">
        <f t="shared" si="28"/>
        <v>0</v>
      </c>
      <c r="L147" s="34">
        <f t="shared" si="28"/>
        <v>0</v>
      </c>
      <c r="M147" s="34">
        <f t="shared" si="28"/>
        <v>0</v>
      </c>
      <c r="N147" s="34">
        <f t="shared" si="28"/>
        <v>0</v>
      </c>
      <c r="O147" s="34">
        <f t="shared" si="28"/>
        <v>0</v>
      </c>
      <c r="P147" s="34">
        <f t="shared" si="28"/>
        <v>0</v>
      </c>
      <c r="Q147" s="34">
        <f t="shared" si="28"/>
        <v>0</v>
      </c>
      <c r="R147" s="34">
        <f t="shared" si="28"/>
        <v>0</v>
      </c>
      <c r="S147" s="34">
        <f t="shared" si="28"/>
        <v>0</v>
      </c>
      <c r="T147" s="34">
        <f t="shared" si="28"/>
        <v>0</v>
      </c>
      <c r="U147" s="34">
        <f t="shared" si="28"/>
        <v>0</v>
      </c>
      <c r="V147" s="34">
        <f t="shared" si="28"/>
        <v>0</v>
      </c>
      <c r="W147" s="34">
        <f t="shared" si="28"/>
        <v>0</v>
      </c>
      <c r="X147" s="68">
        <f t="shared" si="28"/>
        <v>67.348</v>
      </c>
      <c r="Y147" s="59">
        <f t="shared" si="27"/>
        <v>4.248763500555163</v>
      </c>
      <c r="Z147" s="35">
        <f>Z148</f>
        <v>1585.12</v>
      </c>
    </row>
    <row r="148" spans="1:26" ht="16.5" outlineLevel="5" thickBot="1">
      <c r="A148" s="33" t="s">
        <v>128</v>
      </c>
      <c r="B148" s="136">
        <v>951</v>
      </c>
      <c r="C148" s="6" t="s">
        <v>86</v>
      </c>
      <c r="D148" s="6" t="s">
        <v>198</v>
      </c>
      <c r="E148" s="6" t="s">
        <v>127</v>
      </c>
      <c r="F148" s="119" t="s">
        <v>199</v>
      </c>
      <c r="G148" s="34">
        <v>1585.12</v>
      </c>
      <c r="H148" s="2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44"/>
      <c r="X148" s="65">
        <v>67.348</v>
      </c>
      <c r="Y148" s="59">
        <f t="shared" si="27"/>
        <v>4.248763500555163</v>
      </c>
      <c r="Z148" s="34">
        <v>1585.12</v>
      </c>
    </row>
    <row r="149" spans="1:26" ht="36" customHeight="1" outlineLevel="5" thickBot="1">
      <c r="A149" s="111" t="s">
        <v>55</v>
      </c>
      <c r="B149" s="18">
        <v>951</v>
      </c>
      <c r="C149" s="14" t="s">
        <v>54</v>
      </c>
      <c r="D149" s="14" t="s">
        <v>6</v>
      </c>
      <c r="E149" s="14" t="s">
        <v>5</v>
      </c>
      <c r="F149" s="14"/>
      <c r="G149" s="15">
        <f aca="true" t="shared" si="29" ref="G149:G154">G150</f>
        <v>100</v>
      </c>
      <c r="H149" s="55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75"/>
      <c r="Y149" s="59"/>
      <c r="Z149" s="15">
        <f aca="true" t="shared" si="30" ref="Z149:Z154">Z150</f>
        <v>200</v>
      </c>
    </row>
    <row r="150" spans="1:26" ht="49.5" customHeight="1" outlineLevel="6" thickBot="1">
      <c r="A150" s="8" t="s">
        <v>32</v>
      </c>
      <c r="B150" s="19">
        <v>951</v>
      </c>
      <c r="C150" s="9" t="s">
        <v>11</v>
      </c>
      <c r="D150" s="9" t="s">
        <v>6</v>
      </c>
      <c r="E150" s="9" t="s">
        <v>5</v>
      </c>
      <c r="F150" s="9"/>
      <c r="G150" s="10">
        <f t="shared" si="29"/>
        <v>100</v>
      </c>
      <c r="H150" s="29" t="e">
        <f aca="true" t="shared" si="31" ref="H150:X150">H151+H156</f>
        <v>#REF!</v>
      </c>
      <c r="I150" s="29" t="e">
        <f t="shared" si="31"/>
        <v>#REF!</v>
      </c>
      <c r="J150" s="29" t="e">
        <f t="shared" si="31"/>
        <v>#REF!</v>
      </c>
      <c r="K150" s="29" t="e">
        <f t="shared" si="31"/>
        <v>#REF!</v>
      </c>
      <c r="L150" s="29" t="e">
        <f t="shared" si="31"/>
        <v>#REF!</v>
      </c>
      <c r="M150" s="29" t="e">
        <f t="shared" si="31"/>
        <v>#REF!</v>
      </c>
      <c r="N150" s="29" t="e">
        <f t="shared" si="31"/>
        <v>#REF!</v>
      </c>
      <c r="O150" s="29" t="e">
        <f t="shared" si="31"/>
        <v>#REF!</v>
      </c>
      <c r="P150" s="29" t="e">
        <f t="shared" si="31"/>
        <v>#REF!</v>
      </c>
      <c r="Q150" s="29" t="e">
        <f t="shared" si="31"/>
        <v>#REF!</v>
      </c>
      <c r="R150" s="29" t="e">
        <f t="shared" si="31"/>
        <v>#REF!</v>
      </c>
      <c r="S150" s="29" t="e">
        <f t="shared" si="31"/>
        <v>#REF!</v>
      </c>
      <c r="T150" s="29" t="e">
        <f t="shared" si="31"/>
        <v>#REF!</v>
      </c>
      <c r="U150" s="29" t="e">
        <f t="shared" si="31"/>
        <v>#REF!</v>
      </c>
      <c r="V150" s="29" t="e">
        <f t="shared" si="31"/>
        <v>#REF!</v>
      </c>
      <c r="W150" s="29" t="e">
        <f t="shared" si="31"/>
        <v>#REF!</v>
      </c>
      <c r="X150" s="73" t="e">
        <f t="shared" si="31"/>
        <v>#REF!</v>
      </c>
      <c r="Y150" s="59" t="e">
        <f>X150/G150*100</f>
        <v>#REF!</v>
      </c>
      <c r="Z150" s="10">
        <f t="shared" si="30"/>
        <v>200</v>
      </c>
    </row>
    <row r="151" spans="1:26" ht="32.25" customHeight="1" outlineLevel="6" thickBot="1">
      <c r="A151" s="115" t="s">
        <v>160</v>
      </c>
      <c r="B151" s="19">
        <v>951</v>
      </c>
      <c r="C151" s="9" t="s">
        <v>11</v>
      </c>
      <c r="D151" s="9" t="s">
        <v>161</v>
      </c>
      <c r="E151" s="9" t="s">
        <v>5</v>
      </c>
      <c r="F151" s="9"/>
      <c r="G151" s="10">
        <f t="shared" si="29"/>
        <v>100</v>
      </c>
      <c r="H151" s="31">
        <f aca="true" t="shared" si="32" ref="H151:X152">H152</f>
        <v>0</v>
      </c>
      <c r="I151" s="31">
        <f t="shared" si="32"/>
        <v>0</v>
      </c>
      <c r="J151" s="31">
        <f t="shared" si="32"/>
        <v>0</v>
      </c>
      <c r="K151" s="31">
        <f t="shared" si="32"/>
        <v>0</v>
      </c>
      <c r="L151" s="31">
        <f t="shared" si="32"/>
        <v>0</v>
      </c>
      <c r="M151" s="31">
        <f t="shared" si="32"/>
        <v>0</v>
      </c>
      <c r="N151" s="31">
        <f t="shared" si="32"/>
        <v>0</v>
      </c>
      <c r="O151" s="31">
        <f t="shared" si="32"/>
        <v>0</v>
      </c>
      <c r="P151" s="31">
        <f t="shared" si="32"/>
        <v>0</v>
      </c>
      <c r="Q151" s="31">
        <f t="shared" si="32"/>
        <v>0</v>
      </c>
      <c r="R151" s="31">
        <f t="shared" si="32"/>
        <v>0</v>
      </c>
      <c r="S151" s="31">
        <f t="shared" si="32"/>
        <v>0</v>
      </c>
      <c r="T151" s="31">
        <f t="shared" si="32"/>
        <v>0</v>
      </c>
      <c r="U151" s="31">
        <f t="shared" si="32"/>
        <v>0</v>
      </c>
      <c r="V151" s="31">
        <f t="shared" si="32"/>
        <v>0</v>
      </c>
      <c r="W151" s="31">
        <f t="shared" si="32"/>
        <v>0</v>
      </c>
      <c r="X151" s="66">
        <f t="shared" si="32"/>
        <v>0</v>
      </c>
      <c r="Y151" s="59">
        <f>X151/G151*100</f>
        <v>0</v>
      </c>
      <c r="Z151" s="10">
        <f t="shared" si="30"/>
        <v>200</v>
      </c>
    </row>
    <row r="152" spans="1:26" ht="33.75" customHeight="1" outlineLevel="6" thickBot="1">
      <c r="A152" s="115" t="s">
        <v>162</v>
      </c>
      <c r="B152" s="19">
        <v>951</v>
      </c>
      <c r="C152" s="11" t="s">
        <v>11</v>
      </c>
      <c r="D152" s="11" t="s">
        <v>163</v>
      </c>
      <c r="E152" s="11" t="s">
        <v>5</v>
      </c>
      <c r="F152" s="11"/>
      <c r="G152" s="12">
        <f t="shared" si="29"/>
        <v>100</v>
      </c>
      <c r="H152" s="32">
        <f t="shared" si="32"/>
        <v>0</v>
      </c>
      <c r="I152" s="32">
        <f t="shared" si="32"/>
        <v>0</v>
      </c>
      <c r="J152" s="32">
        <f t="shared" si="32"/>
        <v>0</v>
      </c>
      <c r="K152" s="32">
        <f t="shared" si="32"/>
        <v>0</v>
      </c>
      <c r="L152" s="32">
        <f t="shared" si="32"/>
        <v>0</v>
      </c>
      <c r="M152" s="32">
        <f t="shared" si="32"/>
        <v>0</v>
      </c>
      <c r="N152" s="32">
        <f t="shared" si="32"/>
        <v>0</v>
      </c>
      <c r="O152" s="32">
        <f t="shared" si="32"/>
        <v>0</v>
      </c>
      <c r="P152" s="32">
        <f t="shared" si="32"/>
        <v>0</v>
      </c>
      <c r="Q152" s="32">
        <f t="shared" si="32"/>
        <v>0</v>
      </c>
      <c r="R152" s="32">
        <f t="shared" si="32"/>
        <v>0</v>
      </c>
      <c r="S152" s="32">
        <f t="shared" si="32"/>
        <v>0</v>
      </c>
      <c r="T152" s="32">
        <f t="shared" si="32"/>
        <v>0</v>
      </c>
      <c r="U152" s="32">
        <f t="shared" si="32"/>
        <v>0</v>
      </c>
      <c r="V152" s="32">
        <f t="shared" si="32"/>
        <v>0</v>
      </c>
      <c r="W152" s="32">
        <f t="shared" si="32"/>
        <v>0</v>
      </c>
      <c r="X152" s="67">
        <f t="shared" si="32"/>
        <v>0</v>
      </c>
      <c r="Y152" s="59">
        <f>X152/G152*100</f>
        <v>0</v>
      </c>
      <c r="Z152" s="12">
        <f t="shared" si="30"/>
        <v>200</v>
      </c>
    </row>
    <row r="153" spans="1:26" ht="52.5" customHeight="1" outlineLevel="6" thickBot="1">
      <c r="A153" s="96" t="s">
        <v>200</v>
      </c>
      <c r="B153" s="92">
        <v>951</v>
      </c>
      <c r="C153" s="93" t="s">
        <v>11</v>
      </c>
      <c r="D153" s="93" t="s">
        <v>201</v>
      </c>
      <c r="E153" s="93" t="s">
        <v>5</v>
      </c>
      <c r="F153" s="93"/>
      <c r="G153" s="16">
        <f t="shared" si="29"/>
        <v>100</v>
      </c>
      <c r="H153" s="26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44"/>
      <c r="X153" s="65">
        <v>0</v>
      </c>
      <c r="Y153" s="59">
        <f>X153/G153*100</f>
        <v>0</v>
      </c>
      <c r="Z153" s="16">
        <f t="shared" si="30"/>
        <v>200</v>
      </c>
    </row>
    <row r="154" spans="1:26" ht="32.25" outlineLevel="6" thickBot="1">
      <c r="A154" s="5" t="s">
        <v>108</v>
      </c>
      <c r="B154" s="21">
        <v>951</v>
      </c>
      <c r="C154" s="6" t="s">
        <v>11</v>
      </c>
      <c r="D154" s="6" t="s">
        <v>201</v>
      </c>
      <c r="E154" s="6" t="s">
        <v>102</v>
      </c>
      <c r="F154" s="6"/>
      <c r="G154" s="7">
        <f t="shared" si="29"/>
        <v>100</v>
      </c>
      <c r="H154" s="55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75"/>
      <c r="Y154" s="59"/>
      <c r="Z154" s="7">
        <f t="shared" si="30"/>
        <v>200</v>
      </c>
    </row>
    <row r="155" spans="1:26" ht="32.25" outlineLevel="6" thickBot="1">
      <c r="A155" s="90" t="s">
        <v>110</v>
      </c>
      <c r="B155" s="94">
        <v>951</v>
      </c>
      <c r="C155" s="95" t="s">
        <v>11</v>
      </c>
      <c r="D155" s="95" t="s">
        <v>201</v>
      </c>
      <c r="E155" s="95" t="s">
        <v>104</v>
      </c>
      <c r="F155" s="95"/>
      <c r="G155" s="100">
        <v>100</v>
      </c>
      <c r="H155" s="55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75"/>
      <c r="Y155" s="59"/>
      <c r="Z155" s="100">
        <v>200</v>
      </c>
    </row>
    <row r="156" spans="1:26" ht="19.5" outlineLevel="3" thickBot="1">
      <c r="A156" s="111" t="s">
        <v>53</v>
      </c>
      <c r="B156" s="18">
        <v>951</v>
      </c>
      <c r="C156" s="14" t="s">
        <v>52</v>
      </c>
      <c r="D156" s="14" t="s">
        <v>6</v>
      </c>
      <c r="E156" s="14" t="s">
        <v>5</v>
      </c>
      <c r="F156" s="14"/>
      <c r="G156" s="15">
        <f>G157+G162</f>
        <v>360</v>
      </c>
      <c r="H156" s="31" t="e">
        <f>H157+H160+H164+#REF!</f>
        <v>#REF!</v>
      </c>
      <c r="I156" s="31" t="e">
        <f>I157+I160+I164+#REF!</f>
        <v>#REF!</v>
      </c>
      <c r="J156" s="31" t="e">
        <f>J157+J160+J164+#REF!</f>
        <v>#REF!</v>
      </c>
      <c r="K156" s="31" t="e">
        <f>K157+K160+K164+#REF!</f>
        <v>#REF!</v>
      </c>
      <c r="L156" s="31" t="e">
        <f>L157+L160+L164+#REF!</f>
        <v>#REF!</v>
      </c>
      <c r="M156" s="31" t="e">
        <f>M157+M160+M164+#REF!</f>
        <v>#REF!</v>
      </c>
      <c r="N156" s="31" t="e">
        <f>N157+N160+N164+#REF!</f>
        <v>#REF!</v>
      </c>
      <c r="O156" s="31" t="e">
        <f>O157+O160+O164+#REF!</f>
        <v>#REF!</v>
      </c>
      <c r="P156" s="31" t="e">
        <f>P157+P160+P164+#REF!</f>
        <v>#REF!</v>
      </c>
      <c r="Q156" s="31" t="e">
        <f>Q157+Q160+Q164+#REF!</f>
        <v>#REF!</v>
      </c>
      <c r="R156" s="31" t="e">
        <f>R157+R160+R164+#REF!</f>
        <v>#REF!</v>
      </c>
      <c r="S156" s="31" t="e">
        <f>S157+S160+S164+#REF!</f>
        <v>#REF!</v>
      </c>
      <c r="T156" s="31" t="e">
        <f>T157+T160+T164+#REF!</f>
        <v>#REF!</v>
      </c>
      <c r="U156" s="31" t="e">
        <f>U157+U160+U164+#REF!</f>
        <v>#REF!</v>
      </c>
      <c r="V156" s="31" t="e">
        <f>V157+V160+V164+#REF!</f>
        <v>#REF!</v>
      </c>
      <c r="W156" s="31" t="e">
        <f>W157+W160+W164+#REF!</f>
        <v>#REF!</v>
      </c>
      <c r="X156" s="66" t="e">
        <f>X157+X160+X164+#REF!</f>
        <v>#REF!</v>
      </c>
      <c r="Y156" s="59" t="e">
        <f>X156/G156*100</f>
        <v>#REF!</v>
      </c>
      <c r="Z156" s="15">
        <f>Z157+Z162</f>
        <v>230</v>
      </c>
    </row>
    <row r="157" spans="1:26" ht="18.75" customHeight="1" outlineLevel="4" thickBot="1">
      <c r="A157" s="115" t="s">
        <v>202</v>
      </c>
      <c r="B157" s="19">
        <v>951</v>
      </c>
      <c r="C157" s="9" t="s">
        <v>58</v>
      </c>
      <c r="D157" s="9" t="s">
        <v>6</v>
      </c>
      <c r="E157" s="9" t="s">
        <v>5</v>
      </c>
      <c r="F157" s="9"/>
      <c r="G157" s="10">
        <f>G158</f>
        <v>0</v>
      </c>
      <c r="H157" s="32">
        <f aca="true" t="shared" si="33" ref="H157:X157">H158</f>
        <v>0</v>
      </c>
      <c r="I157" s="32">
        <f t="shared" si="33"/>
        <v>0</v>
      </c>
      <c r="J157" s="32">
        <f t="shared" si="33"/>
        <v>0</v>
      </c>
      <c r="K157" s="32">
        <f t="shared" si="33"/>
        <v>0</v>
      </c>
      <c r="L157" s="32">
        <f t="shared" si="33"/>
        <v>0</v>
      </c>
      <c r="M157" s="32">
        <f t="shared" si="33"/>
        <v>0</v>
      </c>
      <c r="N157" s="32">
        <f t="shared" si="33"/>
        <v>0</v>
      </c>
      <c r="O157" s="32">
        <f t="shared" si="33"/>
        <v>0</v>
      </c>
      <c r="P157" s="32">
        <f t="shared" si="33"/>
        <v>0</v>
      </c>
      <c r="Q157" s="32">
        <f t="shared" si="33"/>
        <v>0</v>
      </c>
      <c r="R157" s="32">
        <f t="shared" si="33"/>
        <v>0</v>
      </c>
      <c r="S157" s="32">
        <f t="shared" si="33"/>
        <v>0</v>
      </c>
      <c r="T157" s="32">
        <f t="shared" si="33"/>
        <v>0</v>
      </c>
      <c r="U157" s="32">
        <f t="shared" si="33"/>
        <v>0</v>
      </c>
      <c r="V157" s="32">
        <f t="shared" si="33"/>
        <v>0</v>
      </c>
      <c r="W157" s="32">
        <f t="shared" si="33"/>
        <v>0</v>
      </c>
      <c r="X157" s="67">
        <f t="shared" si="33"/>
        <v>2675.999</v>
      </c>
      <c r="Y157" s="59" t="e">
        <f>X157/G157*100</f>
        <v>#DIV/0!</v>
      </c>
      <c r="Z157" s="10">
        <f>Z158</f>
        <v>0</v>
      </c>
    </row>
    <row r="158" spans="1:26" ht="48.75" customHeight="1" outlineLevel="5" thickBot="1">
      <c r="A158" s="8" t="s">
        <v>129</v>
      </c>
      <c r="B158" s="19">
        <v>951</v>
      </c>
      <c r="C158" s="11" t="s">
        <v>58</v>
      </c>
      <c r="D158" s="11" t="s">
        <v>203</v>
      </c>
      <c r="E158" s="11" t="s">
        <v>5</v>
      </c>
      <c r="F158" s="11"/>
      <c r="G158" s="12">
        <f>G159</f>
        <v>0</v>
      </c>
      <c r="H158" s="2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44"/>
      <c r="X158" s="65">
        <v>2675.999</v>
      </c>
      <c r="Y158" s="59" t="e">
        <f>X158/G158*100</f>
        <v>#DIV/0!</v>
      </c>
      <c r="Z158" s="12">
        <f>Z159</f>
        <v>0</v>
      </c>
    </row>
    <row r="159" spans="1:26" ht="65.25" customHeight="1" outlineLevel="5" thickBot="1">
      <c r="A159" s="96" t="s">
        <v>204</v>
      </c>
      <c r="B159" s="92">
        <v>951</v>
      </c>
      <c r="C159" s="93" t="s">
        <v>58</v>
      </c>
      <c r="D159" s="93" t="s">
        <v>205</v>
      </c>
      <c r="E159" s="93" t="s">
        <v>5</v>
      </c>
      <c r="F159" s="93"/>
      <c r="G159" s="16">
        <f>G160</f>
        <v>0</v>
      </c>
      <c r="H159" s="5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5"/>
      <c r="Y159" s="59"/>
      <c r="Z159" s="16">
        <f>Z160</f>
        <v>0</v>
      </c>
    </row>
    <row r="160" spans="1:26" ht="32.25" customHeight="1" outlineLevel="6" thickBot="1">
      <c r="A160" s="5" t="s">
        <v>108</v>
      </c>
      <c r="B160" s="21">
        <v>951</v>
      </c>
      <c r="C160" s="6" t="s">
        <v>58</v>
      </c>
      <c r="D160" s="6" t="s">
        <v>205</v>
      </c>
      <c r="E160" s="6" t="s">
        <v>102</v>
      </c>
      <c r="F160" s="6"/>
      <c r="G160" s="7">
        <f>G161</f>
        <v>0</v>
      </c>
      <c r="H160" s="32">
        <f aca="true" t="shared" si="34" ref="H160:X161">H161</f>
        <v>0</v>
      </c>
      <c r="I160" s="32">
        <f t="shared" si="34"/>
        <v>0</v>
      </c>
      <c r="J160" s="32">
        <f t="shared" si="34"/>
        <v>0</v>
      </c>
      <c r="K160" s="32">
        <f t="shared" si="34"/>
        <v>0</v>
      </c>
      <c r="L160" s="32">
        <f t="shared" si="34"/>
        <v>0</v>
      </c>
      <c r="M160" s="32">
        <f t="shared" si="34"/>
        <v>0</v>
      </c>
      <c r="N160" s="32">
        <f t="shared" si="34"/>
        <v>0</v>
      </c>
      <c r="O160" s="32">
        <f t="shared" si="34"/>
        <v>0</v>
      </c>
      <c r="P160" s="32">
        <f t="shared" si="34"/>
        <v>0</v>
      </c>
      <c r="Q160" s="32">
        <f t="shared" si="34"/>
        <v>0</v>
      </c>
      <c r="R160" s="32">
        <f t="shared" si="34"/>
        <v>0</v>
      </c>
      <c r="S160" s="32">
        <f t="shared" si="34"/>
        <v>0</v>
      </c>
      <c r="T160" s="32">
        <f t="shared" si="34"/>
        <v>0</v>
      </c>
      <c r="U160" s="32">
        <f t="shared" si="34"/>
        <v>0</v>
      </c>
      <c r="V160" s="32">
        <f t="shared" si="34"/>
        <v>0</v>
      </c>
      <c r="W160" s="32">
        <f t="shared" si="34"/>
        <v>0</v>
      </c>
      <c r="X160" s="67">
        <f t="shared" si="34"/>
        <v>110.26701</v>
      </c>
      <c r="Y160" s="59" t="e">
        <f>X160/G160*100</f>
        <v>#DIV/0!</v>
      </c>
      <c r="Z160" s="7">
        <f>Z161</f>
        <v>0</v>
      </c>
    </row>
    <row r="161" spans="1:26" ht="32.25" outlineLevel="4" thickBot="1">
      <c r="A161" s="90" t="s">
        <v>110</v>
      </c>
      <c r="B161" s="94">
        <v>951</v>
      </c>
      <c r="C161" s="95" t="s">
        <v>58</v>
      </c>
      <c r="D161" s="95" t="s">
        <v>205</v>
      </c>
      <c r="E161" s="95" t="s">
        <v>104</v>
      </c>
      <c r="F161" s="95"/>
      <c r="G161" s="100">
        <v>0</v>
      </c>
      <c r="H161" s="34">
        <f t="shared" si="34"/>
        <v>0</v>
      </c>
      <c r="I161" s="34">
        <f t="shared" si="34"/>
        <v>0</v>
      </c>
      <c r="J161" s="34">
        <f t="shared" si="34"/>
        <v>0</v>
      </c>
      <c r="K161" s="34">
        <f t="shared" si="34"/>
        <v>0</v>
      </c>
      <c r="L161" s="34">
        <f t="shared" si="34"/>
        <v>0</v>
      </c>
      <c r="M161" s="34">
        <f t="shared" si="34"/>
        <v>0</v>
      </c>
      <c r="N161" s="34">
        <f t="shared" si="34"/>
        <v>0</v>
      </c>
      <c r="O161" s="34">
        <f t="shared" si="34"/>
        <v>0</v>
      </c>
      <c r="P161" s="34">
        <f t="shared" si="34"/>
        <v>0</v>
      </c>
      <c r="Q161" s="34">
        <f t="shared" si="34"/>
        <v>0</v>
      </c>
      <c r="R161" s="34">
        <f t="shared" si="34"/>
        <v>0</v>
      </c>
      <c r="S161" s="34">
        <f t="shared" si="34"/>
        <v>0</v>
      </c>
      <c r="T161" s="34">
        <f t="shared" si="34"/>
        <v>0</v>
      </c>
      <c r="U161" s="34">
        <f t="shared" si="34"/>
        <v>0</v>
      </c>
      <c r="V161" s="34">
        <f t="shared" si="34"/>
        <v>0</v>
      </c>
      <c r="W161" s="34">
        <f t="shared" si="34"/>
        <v>0</v>
      </c>
      <c r="X161" s="68">
        <f t="shared" si="34"/>
        <v>110.26701</v>
      </c>
      <c r="Y161" s="59" t="e">
        <f>X161/G161*100</f>
        <v>#DIV/0!</v>
      </c>
      <c r="Z161" s="100">
        <v>0</v>
      </c>
    </row>
    <row r="162" spans="1:26" ht="20.25" customHeight="1" outlineLevel="5" thickBot="1">
      <c r="A162" s="8" t="s">
        <v>33</v>
      </c>
      <c r="B162" s="19">
        <v>951</v>
      </c>
      <c r="C162" s="9" t="s">
        <v>12</v>
      </c>
      <c r="D162" s="9" t="s">
        <v>6</v>
      </c>
      <c r="E162" s="9" t="s">
        <v>5</v>
      </c>
      <c r="F162" s="9"/>
      <c r="G162" s="10">
        <f>G163+G168</f>
        <v>360</v>
      </c>
      <c r="H162" s="26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44"/>
      <c r="X162" s="65">
        <v>110.26701</v>
      </c>
      <c r="Y162" s="59">
        <f>X162/G162*100</f>
        <v>30.629725</v>
      </c>
      <c r="Z162" s="10">
        <f>Z163+Z168</f>
        <v>230</v>
      </c>
    </row>
    <row r="163" spans="1:26" ht="33" customHeight="1" outlineLevel="5" thickBot="1">
      <c r="A163" s="115" t="s">
        <v>160</v>
      </c>
      <c r="B163" s="19">
        <v>951</v>
      </c>
      <c r="C163" s="9" t="s">
        <v>12</v>
      </c>
      <c r="D163" s="9" t="s">
        <v>161</v>
      </c>
      <c r="E163" s="9" t="s">
        <v>5</v>
      </c>
      <c r="F163" s="9"/>
      <c r="G163" s="10">
        <f>G164</f>
        <v>300</v>
      </c>
      <c r="H163" s="26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44"/>
      <c r="X163" s="65"/>
      <c r="Y163" s="59"/>
      <c r="Z163" s="10">
        <f>Z164</f>
        <v>230</v>
      </c>
    </row>
    <row r="164" spans="1:26" ht="34.5" customHeight="1" outlineLevel="5" thickBot="1">
      <c r="A164" s="115" t="s">
        <v>162</v>
      </c>
      <c r="B164" s="19">
        <v>951</v>
      </c>
      <c r="C164" s="9" t="s">
        <v>12</v>
      </c>
      <c r="D164" s="9" t="s">
        <v>163</v>
      </c>
      <c r="E164" s="9" t="s">
        <v>5</v>
      </c>
      <c r="F164" s="9"/>
      <c r="G164" s="10">
        <f>G165</f>
        <v>300</v>
      </c>
      <c r="H164" s="31">
        <f aca="true" t="shared" si="35" ref="H164:X164">H165</f>
        <v>0</v>
      </c>
      <c r="I164" s="31">
        <f t="shared" si="35"/>
        <v>0</v>
      </c>
      <c r="J164" s="31">
        <f t="shared" si="35"/>
        <v>0</v>
      </c>
      <c r="K164" s="31">
        <f t="shared" si="35"/>
        <v>0</v>
      </c>
      <c r="L164" s="31">
        <f t="shared" si="35"/>
        <v>0</v>
      </c>
      <c r="M164" s="31">
        <f t="shared" si="35"/>
        <v>0</v>
      </c>
      <c r="N164" s="31">
        <f t="shared" si="35"/>
        <v>0</v>
      </c>
      <c r="O164" s="31">
        <f t="shared" si="35"/>
        <v>0</v>
      </c>
      <c r="P164" s="31">
        <f t="shared" si="35"/>
        <v>0</v>
      </c>
      <c r="Q164" s="31">
        <f t="shared" si="35"/>
        <v>0</v>
      </c>
      <c r="R164" s="31">
        <f t="shared" si="35"/>
        <v>0</v>
      </c>
      <c r="S164" s="31">
        <f t="shared" si="35"/>
        <v>0</v>
      </c>
      <c r="T164" s="31">
        <f t="shared" si="35"/>
        <v>0</v>
      </c>
      <c r="U164" s="31">
        <f t="shared" si="35"/>
        <v>0</v>
      </c>
      <c r="V164" s="31">
        <f t="shared" si="35"/>
        <v>0</v>
      </c>
      <c r="W164" s="31">
        <f t="shared" si="35"/>
        <v>0</v>
      </c>
      <c r="X164" s="66">
        <f t="shared" si="35"/>
        <v>2639.87191</v>
      </c>
      <c r="Y164" s="59">
        <f>X164/G164*100</f>
        <v>879.9573033333334</v>
      </c>
      <c r="Z164" s="10">
        <f>Z165</f>
        <v>230</v>
      </c>
    </row>
    <row r="165" spans="1:26" ht="50.25" customHeight="1" outlineLevel="5" thickBot="1">
      <c r="A165" s="117" t="s">
        <v>206</v>
      </c>
      <c r="B165" s="92">
        <v>951</v>
      </c>
      <c r="C165" s="110" t="s">
        <v>12</v>
      </c>
      <c r="D165" s="110" t="s">
        <v>207</v>
      </c>
      <c r="E165" s="110" t="s">
        <v>5</v>
      </c>
      <c r="F165" s="110"/>
      <c r="G165" s="126">
        <f>G166</f>
        <v>300</v>
      </c>
      <c r="H165" s="26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44"/>
      <c r="X165" s="65">
        <v>2639.87191</v>
      </c>
      <c r="Y165" s="59">
        <f>X165/G165*100</f>
        <v>879.9573033333334</v>
      </c>
      <c r="Z165" s="126">
        <f>Z166</f>
        <v>230</v>
      </c>
    </row>
    <row r="166" spans="1:26" ht="32.25" outlineLevel="5" thickBot="1">
      <c r="A166" s="5" t="s">
        <v>108</v>
      </c>
      <c r="B166" s="21">
        <v>951</v>
      </c>
      <c r="C166" s="6" t="s">
        <v>12</v>
      </c>
      <c r="D166" s="6" t="s">
        <v>207</v>
      </c>
      <c r="E166" s="6" t="s">
        <v>102</v>
      </c>
      <c r="F166" s="6"/>
      <c r="G166" s="7">
        <f>G167</f>
        <v>300</v>
      </c>
      <c r="H166" s="55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75"/>
      <c r="Y166" s="59"/>
      <c r="Z166" s="7">
        <f>Z167</f>
        <v>230</v>
      </c>
    </row>
    <row r="167" spans="1:26" ht="32.25" outlineLevel="5" thickBot="1">
      <c r="A167" s="90" t="s">
        <v>110</v>
      </c>
      <c r="B167" s="94">
        <v>951</v>
      </c>
      <c r="C167" s="95" t="s">
        <v>12</v>
      </c>
      <c r="D167" s="95" t="s">
        <v>207</v>
      </c>
      <c r="E167" s="95" t="s">
        <v>104</v>
      </c>
      <c r="F167" s="95"/>
      <c r="G167" s="100">
        <v>300</v>
      </c>
      <c r="H167" s="5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5"/>
      <c r="Y167" s="59"/>
      <c r="Z167" s="100">
        <v>230</v>
      </c>
    </row>
    <row r="168" spans="1:26" ht="32.25" outlineLevel="5" thickBot="1">
      <c r="A168" s="13" t="s">
        <v>187</v>
      </c>
      <c r="B168" s="19">
        <v>951</v>
      </c>
      <c r="C168" s="9" t="s">
        <v>12</v>
      </c>
      <c r="D168" s="9" t="s">
        <v>6</v>
      </c>
      <c r="E168" s="9" t="s">
        <v>5</v>
      </c>
      <c r="F168" s="9"/>
      <c r="G168" s="10">
        <f>G169+G174</f>
        <v>60</v>
      </c>
      <c r="H168" s="55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75"/>
      <c r="Y168" s="59"/>
      <c r="Z168" s="10">
        <f>Z169+Z174</f>
        <v>0</v>
      </c>
    </row>
    <row r="169" spans="1:26" ht="51.75" customHeight="1" outlineLevel="5" thickBot="1">
      <c r="A169" s="96" t="s">
        <v>131</v>
      </c>
      <c r="B169" s="92">
        <v>951</v>
      </c>
      <c r="C169" s="93" t="s">
        <v>12</v>
      </c>
      <c r="D169" s="93" t="s">
        <v>208</v>
      </c>
      <c r="E169" s="93" t="s">
        <v>5</v>
      </c>
      <c r="F169" s="93"/>
      <c r="G169" s="16">
        <f>G170+G173</f>
        <v>0</v>
      </c>
      <c r="H169" s="55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5"/>
      <c r="Y169" s="59"/>
      <c r="Z169" s="16">
        <f>Z170+Z173</f>
        <v>0</v>
      </c>
    </row>
    <row r="170" spans="1:26" ht="66" customHeight="1" outlineLevel="5" thickBot="1">
      <c r="A170" s="5" t="s">
        <v>209</v>
      </c>
      <c r="B170" s="21">
        <v>951</v>
      </c>
      <c r="C170" s="6" t="s">
        <v>12</v>
      </c>
      <c r="D170" s="6" t="s">
        <v>210</v>
      </c>
      <c r="E170" s="6" t="s">
        <v>5</v>
      </c>
      <c r="F170" s="6"/>
      <c r="G170" s="7">
        <f>G171</f>
        <v>0</v>
      </c>
      <c r="H170" s="55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75"/>
      <c r="Y170" s="59"/>
      <c r="Z170" s="7">
        <f>Z171</f>
        <v>0</v>
      </c>
    </row>
    <row r="171" spans="1:26" ht="32.25" outlineLevel="5" thickBot="1">
      <c r="A171" s="90" t="s">
        <v>108</v>
      </c>
      <c r="B171" s="94">
        <v>951</v>
      </c>
      <c r="C171" s="95" t="s">
        <v>12</v>
      </c>
      <c r="D171" s="95" t="s">
        <v>210</v>
      </c>
      <c r="E171" s="95" t="s">
        <v>102</v>
      </c>
      <c r="F171" s="95"/>
      <c r="G171" s="100">
        <f>G172</f>
        <v>0</v>
      </c>
      <c r="H171" s="55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75"/>
      <c r="Y171" s="59"/>
      <c r="Z171" s="100">
        <f>Z172</f>
        <v>0</v>
      </c>
    </row>
    <row r="172" spans="1:26" ht="32.25" outlineLevel="6" thickBot="1">
      <c r="A172" s="90" t="s">
        <v>110</v>
      </c>
      <c r="B172" s="94">
        <v>951</v>
      </c>
      <c r="C172" s="95" t="s">
        <v>12</v>
      </c>
      <c r="D172" s="95" t="s">
        <v>210</v>
      </c>
      <c r="E172" s="95" t="s">
        <v>104</v>
      </c>
      <c r="F172" s="95"/>
      <c r="G172" s="100">
        <v>0</v>
      </c>
      <c r="H172" s="29" t="e">
        <f>#REF!+H173</f>
        <v>#REF!</v>
      </c>
      <c r="I172" s="29" t="e">
        <f>#REF!+I173</f>
        <v>#REF!</v>
      </c>
      <c r="J172" s="29" t="e">
        <f>#REF!+J173</f>
        <v>#REF!</v>
      </c>
      <c r="K172" s="29" t="e">
        <f>#REF!+K173</f>
        <v>#REF!</v>
      </c>
      <c r="L172" s="29" t="e">
        <f>#REF!+L173</f>
        <v>#REF!</v>
      </c>
      <c r="M172" s="29" t="e">
        <f>#REF!+M173</f>
        <v>#REF!</v>
      </c>
      <c r="N172" s="29" t="e">
        <f>#REF!+N173</f>
        <v>#REF!</v>
      </c>
      <c r="O172" s="29" t="e">
        <f>#REF!+O173</f>
        <v>#REF!</v>
      </c>
      <c r="P172" s="29" t="e">
        <f>#REF!+P173</f>
        <v>#REF!</v>
      </c>
      <c r="Q172" s="29" t="e">
        <f>#REF!+Q173</f>
        <v>#REF!</v>
      </c>
      <c r="R172" s="29" t="e">
        <f>#REF!+R173</f>
        <v>#REF!</v>
      </c>
      <c r="S172" s="29" t="e">
        <f>#REF!+S173</f>
        <v>#REF!</v>
      </c>
      <c r="T172" s="29" t="e">
        <f>#REF!+T173</f>
        <v>#REF!</v>
      </c>
      <c r="U172" s="29" t="e">
        <f>#REF!+U173</f>
        <v>#REF!</v>
      </c>
      <c r="V172" s="29" t="e">
        <f>#REF!+V173</f>
        <v>#REF!</v>
      </c>
      <c r="W172" s="29" t="e">
        <f>#REF!+W173</f>
        <v>#REF!</v>
      </c>
      <c r="X172" s="73" t="e">
        <f>#REF!+X173</f>
        <v>#REF!</v>
      </c>
      <c r="Y172" s="59" t="e">
        <f>X172/G172*100</f>
        <v>#REF!</v>
      </c>
      <c r="Z172" s="100">
        <v>0</v>
      </c>
    </row>
    <row r="173" spans="1:26" ht="52.5" customHeight="1" outlineLevel="3" thickBot="1">
      <c r="A173" s="5" t="s">
        <v>211</v>
      </c>
      <c r="B173" s="21">
        <v>951</v>
      </c>
      <c r="C173" s="6" t="s">
        <v>12</v>
      </c>
      <c r="D173" s="6" t="s">
        <v>212</v>
      </c>
      <c r="E173" s="6" t="s">
        <v>130</v>
      </c>
      <c r="F173" s="6"/>
      <c r="G173" s="7">
        <v>0</v>
      </c>
      <c r="H173" s="31">
        <f aca="true" t="shared" si="36" ref="H173:X173">H174+H181</f>
        <v>0</v>
      </c>
      <c r="I173" s="31">
        <f t="shared" si="36"/>
        <v>0</v>
      </c>
      <c r="J173" s="31">
        <f t="shared" si="36"/>
        <v>0</v>
      </c>
      <c r="K173" s="31">
        <f t="shared" si="36"/>
        <v>0</v>
      </c>
      <c r="L173" s="31">
        <f t="shared" si="36"/>
        <v>0</v>
      </c>
      <c r="M173" s="31">
        <f t="shared" si="36"/>
        <v>0</v>
      </c>
      <c r="N173" s="31">
        <f t="shared" si="36"/>
        <v>0</v>
      </c>
      <c r="O173" s="31">
        <f t="shared" si="36"/>
        <v>0</v>
      </c>
      <c r="P173" s="31">
        <f t="shared" si="36"/>
        <v>0</v>
      </c>
      <c r="Q173" s="31">
        <f t="shared" si="36"/>
        <v>0</v>
      </c>
      <c r="R173" s="31">
        <f t="shared" si="36"/>
        <v>0</v>
      </c>
      <c r="S173" s="31">
        <f t="shared" si="36"/>
        <v>0</v>
      </c>
      <c r="T173" s="31">
        <f t="shared" si="36"/>
        <v>0</v>
      </c>
      <c r="U173" s="31">
        <f t="shared" si="36"/>
        <v>0</v>
      </c>
      <c r="V173" s="31">
        <f t="shared" si="36"/>
        <v>0</v>
      </c>
      <c r="W173" s="31">
        <f t="shared" si="36"/>
        <v>0</v>
      </c>
      <c r="X173" s="66">
        <f t="shared" si="36"/>
        <v>5468.4002</v>
      </c>
      <c r="Y173" s="59" t="e">
        <f>X173/G173*100</f>
        <v>#DIV/0!</v>
      </c>
      <c r="Z173" s="7">
        <v>0</v>
      </c>
    </row>
    <row r="174" spans="1:26" ht="35.25" customHeight="1" outlineLevel="3" thickBot="1">
      <c r="A174" s="96" t="s">
        <v>132</v>
      </c>
      <c r="B174" s="92">
        <v>951</v>
      </c>
      <c r="C174" s="93" t="s">
        <v>12</v>
      </c>
      <c r="D174" s="93" t="s">
        <v>213</v>
      </c>
      <c r="E174" s="93" t="s">
        <v>5</v>
      </c>
      <c r="F174" s="93"/>
      <c r="G174" s="16">
        <f>G175</f>
        <v>60</v>
      </c>
      <c r="H174" s="32">
        <f aca="true" t="shared" si="37" ref="H174:X174">H175</f>
        <v>0</v>
      </c>
      <c r="I174" s="32">
        <f t="shared" si="37"/>
        <v>0</v>
      </c>
      <c r="J174" s="32">
        <f t="shared" si="37"/>
        <v>0</v>
      </c>
      <c r="K174" s="32">
        <f t="shared" si="37"/>
        <v>0</v>
      </c>
      <c r="L174" s="32">
        <f t="shared" si="37"/>
        <v>0</v>
      </c>
      <c r="M174" s="32">
        <f t="shared" si="37"/>
        <v>0</v>
      </c>
      <c r="N174" s="32">
        <f t="shared" si="37"/>
        <v>0</v>
      </c>
      <c r="O174" s="32">
        <f t="shared" si="37"/>
        <v>0</v>
      </c>
      <c r="P174" s="32">
        <f t="shared" si="37"/>
        <v>0</v>
      </c>
      <c r="Q174" s="32">
        <f t="shared" si="37"/>
        <v>0</v>
      </c>
      <c r="R174" s="32">
        <f t="shared" si="37"/>
        <v>0</v>
      </c>
      <c r="S174" s="32">
        <f t="shared" si="37"/>
        <v>0</v>
      </c>
      <c r="T174" s="32">
        <f t="shared" si="37"/>
        <v>0</v>
      </c>
      <c r="U174" s="32">
        <f t="shared" si="37"/>
        <v>0</v>
      </c>
      <c r="V174" s="32">
        <f t="shared" si="37"/>
        <v>0</v>
      </c>
      <c r="W174" s="32">
        <f t="shared" si="37"/>
        <v>0</v>
      </c>
      <c r="X174" s="67">
        <f t="shared" si="37"/>
        <v>468.4002</v>
      </c>
      <c r="Y174" s="59">
        <f>X174/G174*100</f>
        <v>780.6669999999999</v>
      </c>
      <c r="Z174" s="16">
        <f>Z175</f>
        <v>0</v>
      </c>
    </row>
    <row r="175" spans="1:26" ht="50.25" customHeight="1" outlineLevel="5" thickBot="1">
      <c r="A175" s="5" t="s">
        <v>214</v>
      </c>
      <c r="B175" s="21">
        <v>951</v>
      </c>
      <c r="C175" s="6" t="s">
        <v>12</v>
      </c>
      <c r="D175" s="6" t="s">
        <v>215</v>
      </c>
      <c r="E175" s="6" t="s">
        <v>5</v>
      </c>
      <c r="F175" s="6"/>
      <c r="G175" s="7">
        <f>G176</f>
        <v>60</v>
      </c>
      <c r="H175" s="26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44"/>
      <c r="X175" s="65">
        <v>468.4002</v>
      </c>
      <c r="Y175" s="59">
        <f>X175/G175*100</f>
        <v>780.6669999999999</v>
      </c>
      <c r="Z175" s="7">
        <f>Z176</f>
        <v>0</v>
      </c>
    </row>
    <row r="176" spans="1:26" ht="32.25" outlineLevel="5" thickBot="1">
      <c r="A176" s="90" t="s">
        <v>108</v>
      </c>
      <c r="B176" s="94">
        <v>951</v>
      </c>
      <c r="C176" s="95" t="s">
        <v>12</v>
      </c>
      <c r="D176" s="95" t="s">
        <v>215</v>
      </c>
      <c r="E176" s="95" t="s">
        <v>102</v>
      </c>
      <c r="F176" s="95"/>
      <c r="G176" s="100">
        <f>G177</f>
        <v>60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75"/>
      <c r="Y176" s="59"/>
      <c r="Z176" s="100">
        <f>Z177</f>
        <v>0</v>
      </c>
    </row>
    <row r="177" spans="1:26" ht="32.25" outlineLevel="5" thickBot="1">
      <c r="A177" s="90" t="s">
        <v>110</v>
      </c>
      <c r="B177" s="94">
        <v>951</v>
      </c>
      <c r="C177" s="95" t="s">
        <v>12</v>
      </c>
      <c r="D177" s="95" t="s">
        <v>215</v>
      </c>
      <c r="E177" s="95" t="s">
        <v>104</v>
      </c>
      <c r="F177" s="95"/>
      <c r="G177" s="100">
        <v>60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75"/>
      <c r="Y177" s="59"/>
      <c r="Z177" s="100">
        <v>0</v>
      </c>
    </row>
    <row r="178" spans="1:26" ht="20.25" customHeight="1" outlineLevel="5" thickBot="1">
      <c r="A178" s="111" t="s">
        <v>59</v>
      </c>
      <c r="B178" s="18">
        <v>951</v>
      </c>
      <c r="C178" s="14" t="s">
        <v>51</v>
      </c>
      <c r="D178" s="14" t="s">
        <v>6</v>
      </c>
      <c r="E178" s="14" t="s">
        <v>5</v>
      </c>
      <c r="F178" s="14"/>
      <c r="G178" s="15">
        <f>G179</f>
        <v>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  <c r="Z178" s="15">
        <f>Z179</f>
        <v>0</v>
      </c>
    </row>
    <row r="179" spans="1:26" ht="32.25" outlineLevel="5" thickBot="1">
      <c r="A179" s="8" t="s">
        <v>34</v>
      </c>
      <c r="B179" s="19">
        <v>951</v>
      </c>
      <c r="C179" s="9" t="s">
        <v>13</v>
      </c>
      <c r="D179" s="9" t="s">
        <v>6</v>
      </c>
      <c r="E179" s="9" t="s">
        <v>5</v>
      </c>
      <c r="F179" s="9"/>
      <c r="G179" s="10">
        <f>G180</f>
        <v>0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75"/>
      <c r="Y179" s="59"/>
      <c r="Z179" s="10">
        <f>Z180</f>
        <v>0</v>
      </c>
    </row>
    <row r="180" spans="1:26" ht="32.25" outlineLevel="5" thickBot="1">
      <c r="A180" s="13" t="s">
        <v>216</v>
      </c>
      <c r="B180" s="19">
        <v>951</v>
      </c>
      <c r="C180" s="11" t="s">
        <v>13</v>
      </c>
      <c r="D180" s="11" t="s">
        <v>6</v>
      </c>
      <c r="E180" s="11" t="s">
        <v>5</v>
      </c>
      <c r="F180" s="11"/>
      <c r="G180" s="12">
        <f>G181</f>
        <v>0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75"/>
      <c r="Y180" s="59"/>
      <c r="Z180" s="12">
        <f>Z181</f>
        <v>0</v>
      </c>
    </row>
    <row r="181" spans="1:26" ht="51" customHeight="1" outlineLevel="4" thickBot="1">
      <c r="A181" s="96" t="s">
        <v>135</v>
      </c>
      <c r="B181" s="92">
        <v>951</v>
      </c>
      <c r="C181" s="93" t="s">
        <v>13</v>
      </c>
      <c r="D181" s="93" t="s">
        <v>217</v>
      </c>
      <c r="E181" s="93" t="s">
        <v>5</v>
      </c>
      <c r="F181" s="93"/>
      <c r="G181" s="16">
        <f>G182</f>
        <v>0</v>
      </c>
      <c r="H181" s="32">
        <f aca="true" t="shared" si="38" ref="H181:X181">H182+H183</f>
        <v>0</v>
      </c>
      <c r="I181" s="32">
        <f t="shared" si="38"/>
        <v>0</v>
      </c>
      <c r="J181" s="32">
        <f t="shared" si="38"/>
        <v>0</v>
      </c>
      <c r="K181" s="32">
        <f t="shared" si="38"/>
        <v>0</v>
      </c>
      <c r="L181" s="32">
        <f t="shared" si="38"/>
        <v>0</v>
      </c>
      <c r="M181" s="32">
        <f t="shared" si="38"/>
        <v>0</v>
      </c>
      <c r="N181" s="32">
        <f t="shared" si="38"/>
        <v>0</v>
      </c>
      <c r="O181" s="32">
        <f t="shared" si="38"/>
        <v>0</v>
      </c>
      <c r="P181" s="32">
        <f t="shared" si="38"/>
        <v>0</v>
      </c>
      <c r="Q181" s="32">
        <f t="shared" si="38"/>
        <v>0</v>
      </c>
      <c r="R181" s="32">
        <f t="shared" si="38"/>
        <v>0</v>
      </c>
      <c r="S181" s="32">
        <f t="shared" si="38"/>
        <v>0</v>
      </c>
      <c r="T181" s="32">
        <f t="shared" si="38"/>
        <v>0</v>
      </c>
      <c r="U181" s="32">
        <f t="shared" si="38"/>
        <v>0</v>
      </c>
      <c r="V181" s="32">
        <f t="shared" si="38"/>
        <v>0</v>
      </c>
      <c r="W181" s="32">
        <f t="shared" si="38"/>
        <v>0</v>
      </c>
      <c r="X181" s="32">
        <f t="shared" si="38"/>
        <v>5000</v>
      </c>
      <c r="Y181" s="59" t="e">
        <f>X181/G181*100</f>
        <v>#DIV/0!</v>
      </c>
      <c r="Z181" s="16">
        <f>Z182</f>
        <v>0</v>
      </c>
    </row>
    <row r="182" spans="1:26" ht="81.75" customHeight="1" outlineLevel="5" thickBot="1">
      <c r="A182" s="5" t="s">
        <v>218</v>
      </c>
      <c r="B182" s="21">
        <v>951</v>
      </c>
      <c r="C182" s="6" t="s">
        <v>13</v>
      </c>
      <c r="D182" s="6" t="s">
        <v>219</v>
      </c>
      <c r="E182" s="6" t="s">
        <v>5</v>
      </c>
      <c r="F182" s="6"/>
      <c r="G182" s="7">
        <f>G183</f>
        <v>0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0</v>
      </c>
      <c r="Y182" s="59" t="e">
        <f>X182/G182*100</f>
        <v>#DIV/0!</v>
      </c>
      <c r="Z182" s="7">
        <f>Z183</f>
        <v>0</v>
      </c>
    </row>
    <row r="183" spans="1:26" ht="16.5" outlineLevel="5" thickBot="1">
      <c r="A183" s="90" t="s">
        <v>134</v>
      </c>
      <c r="B183" s="94">
        <v>951</v>
      </c>
      <c r="C183" s="95" t="s">
        <v>13</v>
      </c>
      <c r="D183" s="95" t="s">
        <v>219</v>
      </c>
      <c r="E183" s="95" t="s">
        <v>133</v>
      </c>
      <c r="F183" s="95"/>
      <c r="G183" s="100">
        <v>0</v>
      </c>
      <c r="H183" s="26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44"/>
      <c r="X183" s="65">
        <v>5000</v>
      </c>
      <c r="Y183" s="59" t="e">
        <f>X183/G183*100</f>
        <v>#DIV/0!</v>
      </c>
      <c r="Z183" s="100">
        <v>0</v>
      </c>
    </row>
    <row r="184" spans="1:26" ht="19.5" outlineLevel="5" thickBot="1">
      <c r="A184" s="111" t="s">
        <v>50</v>
      </c>
      <c r="B184" s="18">
        <v>951</v>
      </c>
      <c r="C184" s="14" t="s">
        <v>49</v>
      </c>
      <c r="D184" s="14" t="s">
        <v>6</v>
      </c>
      <c r="E184" s="14" t="s">
        <v>5</v>
      </c>
      <c r="F184" s="14"/>
      <c r="G184" s="15">
        <f>G185+G190+G195</f>
        <v>10891.8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75"/>
      <c r="Y184" s="59"/>
      <c r="Z184" s="15">
        <f>Z185+Z190+Z195</f>
        <v>12289.6</v>
      </c>
    </row>
    <row r="185" spans="1:26" ht="16.5" outlineLevel="5" thickBot="1">
      <c r="A185" s="127" t="s">
        <v>40</v>
      </c>
      <c r="B185" s="18">
        <v>951</v>
      </c>
      <c r="C185" s="39" t="s">
        <v>20</v>
      </c>
      <c r="D185" s="39" t="s">
        <v>6</v>
      </c>
      <c r="E185" s="39" t="s">
        <v>5</v>
      </c>
      <c r="F185" s="39"/>
      <c r="G185" s="122">
        <f>G186</f>
        <v>9331.8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  <c r="Z185" s="122">
        <f>Z186</f>
        <v>10672.6</v>
      </c>
    </row>
    <row r="186" spans="1:26" ht="33.75" customHeight="1" outlineLevel="6" thickBot="1">
      <c r="A186" s="80" t="s">
        <v>220</v>
      </c>
      <c r="B186" s="19">
        <v>951</v>
      </c>
      <c r="C186" s="9" t="s">
        <v>20</v>
      </c>
      <c r="D186" s="9" t="s">
        <v>221</v>
      </c>
      <c r="E186" s="9" t="s">
        <v>5</v>
      </c>
      <c r="F186" s="9"/>
      <c r="G186" s="10">
        <f>G187</f>
        <v>9331.8</v>
      </c>
      <c r="H186" s="29">
        <f aca="true" t="shared" si="39" ref="H186:X186">H193+H198</f>
        <v>0</v>
      </c>
      <c r="I186" s="29">
        <f t="shared" si="39"/>
        <v>0</v>
      </c>
      <c r="J186" s="29">
        <f t="shared" si="39"/>
        <v>0</v>
      </c>
      <c r="K186" s="29">
        <f t="shared" si="39"/>
        <v>0</v>
      </c>
      <c r="L186" s="29">
        <f t="shared" si="39"/>
        <v>0</v>
      </c>
      <c r="M186" s="29">
        <f t="shared" si="39"/>
        <v>0</v>
      </c>
      <c r="N186" s="29">
        <f t="shared" si="39"/>
        <v>0</v>
      </c>
      <c r="O186" s="29">
        <f t="shared" si="39"/>
        <v>0</v>
      </c>
      <c r="P186" s="29">
        <f t="shared" si="39"/>
        <v>0</v>
      </c>
      <c r="Q186" s="29">
        <f t="shared" si="39"/>
        <v>0</v>
      </c>
      <c r="R186" s="29">
        <f t="shared" si="39"/>
        <v>0</v>
      </c>
      <c r="S186" s="29">
        <f t="shared" si="39"/>
        <v>0</v>
      </c>
      <c r="T186" s="29">
        <f t="shared" si="39"/>
        <v>0</v>
      </c>
      <c r="U186" s="29">
        <f t="shared" si="39"/>
        <v>0</v>
      </c>
      <c r="V186" s="29">
        <f t="shared" si="39"/>
        <v>0</v>
      </c>
      <c r="W186" s="29">
        <f t="shared" si="39"/>
        <v>0</v>
      </c>
      <c r="X186" s="73">
        <f t="shared" si="39"/>
        <v>1409.01825</v>
      </c>
      <c r="Y186" s="59">
        <f>X186/G186*100</f>
        <v>15.099104674339358</v>
      </c>
      <c r="Z186" s="10">
        <f>Z187</f>
        <v>10672.6</v>
      </c>
    </row>
    <row r="187" spans="1:26" ht="33.75" customHeight="1" outlineLevel="6" thickBot="1">
      <c r="A187" s="128" t="s">
        <v>222</v>
      </c>
      <c r="B187" s="135">
        <v>951</v>
      </c>
      <c r="C187" s="93" t="s">
        <v>20</v>
      </c>
      <c r="D187" s="93" t="s">
        <v>223</v>
      </c>
      <c r="E187" s="93" t="s">
        <v>5</v>
      </c>
      <c r="F187" s="97"/>
      <c r="G187" s="16">
        <f>G188</f>
        <v>9331.8</v>
      </c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73"/>
      <c r="Y187" s="59"/>
      <c r="Z187" s="16">
        <f>Z188</f>
        <v>10672.6</v>
      </c>
    </row>
    <row r="188" spans="1:26" ht="19.5" outlineLevel="6" thickBot="1">
      <c r="A188" s="5" t="s">
        <v>137</v>
      </c>
      <c r="B188" s="21">
        <v>951</v>
      </c>
      <c r="C188" s="6" t="s">
        <v>20</v>
      </c>
      <c r="D188" s="6" t="s">
        <v>223</v>
      </c>
      <c r="E188" s="6" t="s">
        <v>5</v>
      </c>
      <c r="F188" s="78"/>
      <c r="G188" s="7">
        <f>G189</f>
        <v>9331.8</v>
      </c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73"/>
      <c r="Y188" s="59"/>
      <c r="Z188" s="7">
        <f>Z189</f>
        <v>10672.6</v>
      </c>
    </row>
    <row r="189" spans="1:26" ht="49.5" customHeight="1" outlineLevel="6" thickBot="1">
      <c r="A189" s="98" t="s">
        <v>90</v>
      </c>
      <c r="B189" s="137">
        <v>951</v>
      </c>
      <c r="C189" s="95" t="s">
        <v>20</v>
      </c>
      <c r="D189" s="95" t="s">
        <v>223</v>
      </c>
      <c r="E189" s="95" t="s">
        <v>93</v>
      </c>
      <c r="F189" s="99"/>
      <c r="G189" s="100">
        <v>9331.8</v>
      </c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73"/>
      <c r="Y189" s="59"/>
      <c r="Z189" s="100">
        <v>10672.6</v>
      </c>
    </row>
    <row r="190" spans="1:26" ht="33.75" customHeight="1" outlineLevel="6" thickBot="1">
      <c r="A190" s="127" t="s">
        <v>61</v>
      </c>
      <c r="B190" s="18">
        <v>951</v>
      </c>
      <c r="C190" s="39" t="s">
        <v>60</v>
      </c>
      <c r="D190" s="39" t="s">
        <v>6</v>
      </c>
      <c r="E190" s="39" t="s">
        <v>5</v>
      </c>
      <c r="F190" s="39"/>
      <c r="G190" s="122">
        <f>G191</f>
        <v>0</v>
      </c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73"/>
      <c r="Y190" s="59"/>
      <c r="Z190" s="122">
        <f>Z191</f>
        <v>0</v>
      </c>
    </row>
    <row r="191" spans="1:26" ht="32.25" outlineLevel="6" thickBot="1">
      <c r="A191" s="8" t="s">
        <v>138</v>
      </c>
      <c r="B191" s="19">
        <v>951</v>
      </c>
      <c r="C191" s="9" t="s">
        <v>60</v>
      </c>
      <c r="D191" s="9" t="s">
        <v>224</v>
      </c>
      <c r="E191" s="9" t="s">
        <v>5</v>
      </c>
      <c r="F191" s="9"/>
      <c r="G191" s="10">
        <f>G192</f>
        <v>0</v>
      </c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73"/>
      <c r="Y191" s="59"/>
      <c r="Z191" s="10">
        <f>Z192</f>
        <v>0</v>
      </c>
    </row>
    <row r="192" spans="1:26" ht="49.5" customHeight="1" outlineLevel="6" thickBot="1">
      <c r="A192" s="117" t="s">
        <v>225</v>
      </c>
      <c r="B192" s="92">
        <v>951</v>
      </c>
      <c r="C192" s="93" t="s">
        <v>60</v>
      </c>
      <c r="D192" s="93" t="s">
        <v>226</v>
      </c>
      <c r="E192" s="93" t="s">
        <v>5</v>
      </c>
      <c r="F192" s="93"/>
      <c r="G192" s="16">
        <f>G193</f>
        <v>0</v>
      </c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73"/>
      <c r="Y192" s="59"/>
      <c r="Z192" s="16">
        <f>Z193</f>
        <v>0</v>
      </c>
    </row>
    <row r="193" spans="1:26" ht="32.25" outlineLevel="6" thickBot="1">
      <c r="A193" s="5" t="s">
        <v>108</v>
      </c>
      <c r="B193" s="21">
        <v>951</v>
      </c>
      <c r="C193" s="6" t="s">
        <v>60</v>
      </c>
      <c r="D193" s="6" t="s">
        <v>226</v>
      </c>
      <c r="E193" s="6" t="s">
        <v>102</v>
      </c>
      <c r="F193" s="6"/>
      <c r="G193" s="7">
        <f>G194</f>
        <v>0</v>
      </c>
      <c r="H193" s="10">
        <f aca="true" t="shared" si="40" ref="H193:X194">H194</f>
        <v>0</v>
      </c>
      <c r="I193" s="10">
        <f t="shared" si="40"/>
        <v>0</v>
      </c>
      <c r="J193" s="10">
        <f t="shared" si="40"/>
        <v>0</v>
      </c>
      <c r="K193" s="10">
        <f t="shared" si="40"/>
        <v>0</v>
      </c>
      <c r="L193" s="10">
        <f t="shared" si="40"/>
        <v>0</v>
      </c>
      <c r="M193" s="10">
        <f t="shared" si="40"/>
        <v>0</v>
      </c>
      <c r="N193" s="10">
        <f t="shared" si="40"/>
        <v>0</v>
      </c>
      <c r="O193" s="10">
        <f t="shared" si="40"/>
        <v>0</v>
      </c>
      <c r="P193" s="10">
        <f t="shared" si="40"/>
        <v>0</v>
      </c>
      <c r="Q193" s="10">
        <f t="shared" si="40"/>
        <v>0</v>
      </c>
      <c r="R193" s="10">
        <f t="shared" si="40"/>
        <v>0</v>
      </c>
      <c r="S193" s="10">
        <f t="shared" si="40"/>
        <v>0</v>
      </c>
      <c r="T193" s="10">
        <f t="shared" si="40"/>
        <v>0</v>
      </c>
      <c r="U193" s="10">
        <f t="shared" si="40"/>
        <v>0</v>
      </c>
      <c r="V193" s="10">
        <f t="shared" si="40"/>
        <v>0</v>
      </c>
      <c r="W193" s="10">
        <f t="shared" si="40"/>
        <v>0</v>
      </c>
      <c r="X193" s="66">
        <f t="shared" si="40"/>
        <v>0</v>
      </c>
      <c r="Y193" s="59" t="e">
        <f>X193/G193*100</f>
        <v>#DIV/0!</v>
      </c>
      <c r="Z193" s="7">
        <f>Z194</f>
        <v>0</v>
      </c>
    </row>
    <row r="194" spans="1:26" ht="32.25" outlineLevel="6" thickBot="1">
      <c r="A194" s="90" t="s">
        <v>110</v>
      </c>
      <c r="B194" s="94">
        <v>951</v>
      </c>
      <c r="C194" s="95" t="s">
        <v>60</v>
      </c>
      <c r="D194" s="95" t="s">
        <v>226</v>
      </c>
      <c r="E194" s="95" t="s">
        <v>104</v>
      </c>
      <c r="F194" s="95"/>
      <c r="G194" s="100">
        <v>0</v>
      </c>
      <c r="H194" s="12">
        <f t="shared" si="40"/>
        <v>0</v>
      </c>
      <c r="I194" s="12">
        <f t="shared" si="40"/>
        <v>0</v>
      </c>
      <c r="J194" s="12">
        <f t="shared" si="40"/>
        <v>0</v>
      </c>
      <c r="K194" s="12">
        <f t="shared" si="40"/>
        <v>0</v>
      </c>
      <c r="L194" s="12">
        <f t="shared" si="40"/>
        <v>0</v>
      </c>
      <c r="M194" s="12">
        <f t="shared" si="40"/>
        <v>0</v>
      </c>
      <c r="N194" s="12">
        <f t="shared" si="40"/>
        <v>0</v>
      </c>
      <c r="O194" s="12">
        <f t="shared" si="40"/>
        <v>0</v>
      </c>
      <c r="P194" s="12">
        <f t="shared" si="40"/>
        <v>0</v>
      </c>
      <c r="Q194" s="12">
        <f t="shared" si="40"/>
        <v>0</v>
      </c>
      <c r="R194" s="12">
        <f t="shared" si="40"/>
        <v>0</v>
      </c>
      <c r="S194" s="12">
        <f t="shared" si="40"/>
        <v>0</v>
      </c>
      <c r="T194" s="12">
        <f t="shared" si="40"/>
        <v>0</v>
      </c>
      <c r="U194" s="12">
        <f t="shared" si="40"/>
        <v>0</v>
      </c>
      <c r="V194" s="12">
        <f t="shared" si="40"/>
        <v>0</v>
      </c>
      <c r="W194" s="12">
        <f t="shared" si="40"/>
        <v>0</v>
      </c>
      <c r="X194" s="67">
        <f t="shared" si="40"/>
        <v>0</v>
      </c>
      <c r="Y194" s="59" t="e">
        <f>X194/G194*100</f>
        <v>#DIV/0!</v>
      </c>
      <c r="Z194" s="100">
        <v>0</v>
      </c>
    </row>
    <row r="195" spans="1:26" ht="18.75" customHeight="1" outlineLevel="6" thickBot="1">
      <c r="A195" s="127" t="s">
        <v>35</v>
      </c>
      <c r="B195" s="18">
        <v>951</v>
      </c>
      <c r="C195" s="39" t="s">
        <v>14</v>
      </c>
      <c r="D195" s="39" t="s">
        <v>6</v>
      </c>
      <c r="E195" s="39" t="s">
        <v>5</v>
      </c>
      <c r="F195" s="39"/>
      <c r="G195" s="122">
        <f>G196</f>
        <v>1560</v>
      </c>
      <c r="H195" s="24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42"/>
      <c r="X195" s="65">
        <v>0</v>
      </c>
      <c r="Y195" s="59">
        <f>X195/G195*100</f>
        <v>0</v>
      </c>
      <c r="Z195" s="122">
        <f>Z196</f>
        <v>1617</v>
      </c>
    </row>
    <row r="196" spans="1:26" ht="33.75" customHeight="1" outlineLevel="6" thickBot="1">
      <c r="A196" s="115" t="s">
        <v>160</v>
      </c>
      <c r="B196" s="19">
        <v>951</v>
      </c>
      <c r="C196" s="9" t="s">
        <v>14</v>
      </c>
      <c r="D196" s="9" t="s">
        <v>161</v>
      </c>
      <c r="E196" s="9" t="s">
        <v>5</v>
      </c>
      <c r="F196" s="9"/>
      <c r="G196" s="10">
        <f>G197</f>
        <v>1560</v>
      </c>
      <c r="H196" s="77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75"/>
      <c r="Y196" s="59"/>
      <c r="Z196" s="10">
        <f>Z197</f>
        <v>1617</v>
      </c>
    </row>
    <row r="197" spans="1:26" ht="34.5" customHeight="1" outlineLevel="6" thickBot="1">
      <c r="A197" s="115" t="s">
        <v>162</v>
      </c>
      <c r="B197" s="19">
        <v>951</v>
      </c>
      <c r="C197" s="11" t="s">
        <v>14</v>
      </c>
      <c r="D197" s="11" t="s">
        <v>163</v>
      </c>
      <c r="E197" s="11" t="s">
        <v>5</v>
      </c>
      <c r="F197" s="11"/>
      <c r="G197" s="12">
        <f>G198</f>
        <v>1560</v>
      </c>
      <c r="H197" s="77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75"/>
      <c r="Y197" s="59"/>
      <c r="Z197" s="12">
        <f>Z198</f>
        <v>1617</v>
      </c>
    </row>
    <row r="198" spans="1:26" ht="50.25" customHeight="1" outlineLevel="6" thickBot="1">
      <c r="A198" s="116" t="s">
        <v>166</v>
      </c>
      <c r="B198" s="133">
        <v>951</v>
      </c>
      <c r="C198" s="93" t="s">
        <v>14</v>
      </c>
      <c r="D198" s="93" t="s">
        <v>167</v>
      </c>
      <c r="E198" s="93" t="s">
        <v>5</v>
      </c>
      <c r="F198" s="93"/>
      <c r="G198" s="16">
        <f>G199+G202</f>
        <v>1560</v>
      </c>
      <c r="H198" s="31">
        <f aca="true" t="shared" si="41" ref="H198:X200">H199</f>
        <v>0</v>
      </c>
      <c r="I198" s="31">
        <f t="shared" si="41"/>
        <v>0</v>
      </c>
      <c r="J198" s="31">
        <f t="shared" si="41"/>
        <v>0</v>
      </c>
      <c r="K198" s="31">
        <f t="shared" si="41"/>
        <v>0</v>
      </c>
      <c r="L198" s="31">
        <f t="shared" si="41"/>
        <v>0</v>
      </c>
      <c r="M198" s="31">
        <f t="shared" si="41"/>
        <v>0</v>
      </c>
      <c r="N198" s="31">
        <f t="shared" si="41"/>
        <v>0</v>
      </c>
      <c r="O198" s="31">
        <f t="shared" si="41"/>
        <v>0</v>
      </c>
      <c r="P198" s="31">
        <f t="shared" si="41"/>
        <v>0</v>
      </c>
      <c r="Q198" s="31">
        <f t="shared" si="41"/>
        <v>0</v>
      </c>
      <c r="R198" s="31">
        <f t="shared" si="41"/>
        <v>0</v>
      </c>
      <c r="S198" s="31">
        <f t="shared" si="41"/>
        <v>0</v>
      </c>
      <c r="T198" s="31">
        <f t="shared" si="41"/>
        <v>0</v>
      </c>
      <c r="U198" s="31">
        <f t="shared" si="41"/>
        <v>0</v>
      </c>
      <c r="V198" s="31">
        <f t="shared" si="41"/>
        <v>0</v>
      </c>
      <c r="W198" s="31">
        <f t="shared" si="41"/>
        <v>0</v>
      </c>
      <c r="X198" s="66">
        <f t="shared" si="41"/>
        <v>1409.01825</v>
      </c>
      <c r="Y198" s="59">
        <f>X198/G198*100</f>
        <v>90.32168269230769</v>
      </c>
      <c r="Z198" s="16">
        <f>Z199+Z202</f>
        <v>1617</v>
      </c>
    </row>
    <row r="199" spans="1:26" ht="32.25" outlineLevel="6" thickBot="1">
      <c r="A199" s="5" t="s">
        <v>99</v>
      </c>
      <c r="B199" s="21">
        <v>951</v>
      </c>
      <c r="C199" s="6" t="s">
        <v>14</v>
      </c>
      <c r="D199" s="6" t="s">
        <v>167</v>
      </c>
      <c r="E199" s="6" t="s">
        <v>96</v>
      </c>
      <c r="F199" s="6"/>
      <c r="G199" s="7">
        <f>G200+G201</f>
        <v>1560</v>
      </c>
      <c r="H199" s="32">
        <f t="shared" si="41"/>
        <v>0</v>
      </c>
      <c r="I199" s="32">
        <f t="shared" si="41"/>
        <v>0</v>
      </c>
      <c r="J199" s="32">
        <f t="shared" si="41"/>
        <v>0</v>
      </c>
      <c r="K199" s="32">
        <f t="shared" si="41"/>
        <v>0</v>
      </c>
      <c r="L199" s="32">
        <f t="shared" si="41"/>
        <v>0</v>
      </c>
      <c r="M199" s="32">
        <f t="shared" si="41"/>
        <v>0</v>
      </c>
      <c r="N199" s="32">
        <f t="shared" si="41"/>
        <v>0</v>
      </c>
      <c r="O199" s="32">
        <f t="shared" si="41"/>
        <v>0</v>
      </c>
      <c r="P199" s="32">
        <f t="shared" si="41"/>
        <v>0</v>
      </c>
      <c r="Q199" s="32">
        <f t="shared" si="41"/>
        <v>0</v>
      </c>
      <c r="R199" s="32">
        <f t="shared" si="41"/>
        <v>0</v>
      </c>
      <c r="S199" s="32">
        <f t="shared" si="41"/>
        <v>0</v>
      </c>
      <c r="T199" s="32">
        <f t="shared" si="41"/>
        <v>0</v>
      </c>
      <c r="U199" s="32">
        <f t="shared" si="41"/>
        <v>0</v>
      </c>
      <c r="V199" s="32">
        <f t="shared" si="41"/>
        <v>0</v>
      </c>
      <c r="W199" s="32">
        <f t="shared" si="41"/>
        <v>0</v>
      </c>
      <c r="X199" s="67">
        <f t="shared" si="41"/>
        <v>1409.01825</v>
      </c>
      <c r="Y199" s="59">
        <f>X199/G199*100</f>
        <v>90.32168269230769</v>
      </c>
      <c r="Z199" s="7">
        <f>Z200+Z201</f>
        <v>1617</v>
      </c>
    </row>
    <row r="200" spans="1:26" ht="16.5" customHeight="1" outlineLevel="6" thickBot="1">
      <c r="A200" s="90" t="s">
        <v>100</v>
      </c>
      <c r="B200" s="94">
        <v>951</v>
      </c>
      <c r="C200" s="95" t="s">
        <v>14</v>
      </c>
      <c r="D200" s="95" t="s">
        <v>167</v>
      </c>
      <c r="E200" s="95" t="s">
        <v>97</v>
      </c>
      <c r="F200" s="95"/>
      <c r="G200" s="100">
        <v>1558.8</v>
      </c>
      <c r="H200" s="34">
        <f t="shared" si="41"/>
        <v>0</v>
      </c>
      <c r="I200" s="34">
        <f t="shared" si="41"/>
        <v>0</v>
      </c>
      <c r="J200" s="34">
        <f t="shared" si="41"/>
        <v>0</v>
      </c>
      <c r="K200" s="34">
        <f t="shared" si="41"/>
        <v>0</v>
      </c>
      <c r="L200" s="34">
        <f t="shared" si="41"/>
        <v>0</v>
      </c>
      <c r="M200" s="34">
        <f t="shared" si="41"/>
        <v>0</v>
      </c>
      <c r="N200" s="34">
        <f t="shared" si="41"/>
        <v>0</v>
      </c>
      <c r="O200" s="34">
        <f t="shared" si="41"/>
        <v>0</v>
      </c>
      <c r="P200" s="34">
        <f t="shared" si="41"/>
        <v>0</v>
      </c>
      <c r="Q200" s="34">
        <f t="shared" si="41"/>
        <v>0</v>
      </c>
      <c r="R200" s="34">
        <f t="shared" si="41"/>
        <v>0</v>
      </c>
      <c r="S200" s="34">
        <f t="shared" si="41"/>
        <v>0</v>
      </c>
      <c r="T200" s="34">
        <f t="shared" si="41"/>
        <v>0</v>
      </c>
      <c r="U200" s="34">
        <f t="shared" si="41"/>
        <v>0</v>
      </c>
      <c r="V200" s="34">
        <f t="shared" si="41"/>
        <v>0</v>
      </c>
      <c r="W200" s="34">
        <f t="shared" si="41"/>
        <v>0</v>
      </c>
      <c r="X200" s="68">
        <f t="shared" si="41"/>
        <v>1409.01825</v>
      </c>
      <c r="Y200" s="59">
        <f>X200/G200*100</f>
        <v>90.391214395689</v>
      </c>
      <c r="Z200" s="100">
        <v>1615.8</v>
      </c>
    </row>
    <row r="201" spans="1:26" ht="32.25" outlineLevel="6" thickBot="1">
      <c r="A201" s="90" t="s">
        <v>101</v>
      </c>
      <c r="B201" s="94">
        <v>951</v>
      </c>
      <c r="C201" s="95" t="s">
        <v>14</v>
      </c>
      <c r="D201" s="95" t="s">
        <v>167</v>
      </c>
      <c r="E201" s="95" t="s">
        <v>98</v>
      </c>
      <c r="F201" s="95"/>
      <c r="G201" s="100">
        <v>1.2</v>
      </c>
      <c r="H201" s="24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42"/>
      <c r="X201" s="65">
        <v>1409.01825</v>
      </c>
      <c r="Y201" s="59">
        <f>X201/G201*100</f>
        <v>117418.18750000003</v>
      </c>
      <c r="Z201" s="100">
        <v>1.2</v>
      </c>
    </row>
    <row r="202" spans="1:26" ht="32.25" outlineLevel="6" thickBot="1">
      <c r="A202" s="5" t="s">
        <v>108</v>
      </c>
      <c r="B202" s="21">
        <v>951</v>
      </c>
      <c r="C202" s="6" t="s">
        <v>14</v>
      </c>
      <c r="D202" s="6" t="s">
        <v>167</v>
      </c>
      <c r="E202" s="6" t="s">
        <v>102</v>
      </c>
      <c r="F202" s="6"/>
      <c r="G202" s="7">
        <f>G203</f>
        <v>0</v>
      </c>
      <c r="H202" s="77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75"/>
      <c r="Y202" s="59"/>
      <c r="Z202" s="7">
        <f>Z203</f>
        <v>0</v>
      </c>
    </row>
    <row r="203" spans="1:26" ht="32.25" outlineLevel="6" thickBot="1">
      <c r="A203" s="90" t="s">
        <v>110</v>
      </c>
      <c r="B203" s="94">
        <v>951</v>
      </c>
      <c r="C203" s="95" t="s">
        <v>14</v>
      </c>
      <c r="D203" s="95" t="s">
        <v>167</v>
      </c>
      <c r="E203" s="95" t="s">
        <v>104</v>
      </c>
      <c r="F203" s="95"/>
      <c r="G203" s="100">
        <v>0</v>
      </c>
      <c r="H203" s="77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75"/>
      <c r="Y203" s="59"/>
      <c r="Z203" s="100">
        <v>0</v>
      </c>
    </row>
    <row r="204" spans="1:26" ht="19.5" customHeight="1" outlineLevel="6" thickBot="1">
      <c r="A204" s="111" t="s">
        <v>67</v>
      </c>
      <c r="B204" s="18">
        <v>951</v>
      </c>
      <c r="C204" s="14" t="s">
        <v>48</v>
      </c>
      <c r="D204" s="14" t="s">
        <v>6</v>
      </c>
      <c r="E204" s="14" t="s">
        <v>5</v>
      </c>
      <c r="F204" s="14"/>
      <c r="G204" s="15">
        <f>G205</f>
        <v>12024.7</v>
      </c>
      <c r="H204" s="77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75"/>
      <c r="Y204" s="59"/>
      <c r="Z204" s="15">
        <f>Z205</f>
        <v>15483</v>
      </c>
    </row>
    <row r="205" spans="1:26" ht="19.5" outlineLevel="6" thickBot="1">
      <c r="A205" s="8" t="s">
        <v>36</v>
      </c>
      <c r="B205" s="19">
        <v>951</v>
      </c>
      <c r="C205" s="9" t="s">
        <v>15</v>
      </c>
      <c r="D205" s="9" t="s">
        <v>6</v>
      </c>
      <c r="E205" s="9" t="s">
        <v>5</v>
      </c>
      <c r="F205" s="9"/>
      <c r="G205" s="10">
        <f>G206+G218+G222+G226</f>
        <v>12024.7</v>
      </c>
      <c r="H205" s="77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75"/>
      <c r="Y205" s="59"/>
      <c r="Z205" s="10">
        <f>Z206+Z218+Z222+Z226</f>
        <v>15483</v>
      </c>
    </row>
    <row r="206" spans="1:26" ht="18.75" customHeight="1" outlineLevel="6" thickBot="1">
      <c r="A206" s="13" t="s">
        <v>227</v>
      </c>
      <c r="B206" s="19">
        <v>951</v>
      </c>
      <c r="C206" s="11" t="s">
        <v>15</v>
      </c>
      <c r="D206" s="11" t="s">
        <v>228</v>
      </c>
      <c r="E206" s="11" t="s">
        <v>5</v>
      </c>
      <c r="F206" s="11"/>
      <c r="G206" s="12">
        <f>G207+G211</f>
        <v>11124.7</v>
      </c>
      <c r="H206" s="29">
        <f aca="true" t="shared" si="42" ref="H206:X206">H207</f>
        <v>0</v>
      </c>
      <c r="I206" s="29">
        <f t="shared" si="42"/>
        <v>0</v>
      </c>
      <c r="J206" s="29">
        <f t="shared" si="42"/>
        <v>0</v>
      </c>
      <c r="K206" s="29">
        <f t="shared" si="42"/>
        <v>0</v>
      </c>
      <c r="L206" s="29">
        <f t="shared" si="42"/>
        <v>0</v>
      </c>
      <c r="M206" s="29">
        <f t="shared" si="42"/>
        <v>0</v>
      </c>
      <c r="N206" s="29">
        <f t="shared" si="42"/>
        <v>0</v>
      </c>
      <c r="O206" s="29">
        <f t="shared" si="42"/>
        <v>0</v>
      </c>
      <c r="P206" s="29">
        <f t="shared" si="42"/>
        <v>0</v>
      </c>
      <c r="Q206" s="29">
        <f t="shared" si="42"/>
        <v>0</v>
      </c>
      <c r="R206" s="29">
        <f t="shared" si="42"/>
        <v>0</v>
      </c>
      <c r="S206" s="29">
        <f t="shared" si="42"/>
        <v>0</v>
      </c>
      <c r="T206" s="29">
        <f t="shared" si="42"/>
        <v>0</v>
      </c>
      <c r="U206" s="29">
        <f t="shared" si="42"/>
        <v>0</v>
      </c>
      <c r="V206" s="29">
        <f t="shared" si="42"/>
        <v>0</v>
      </c>
      <c r="W206" s="29">
        <f t="shared" si="42"/>
        <v>0</v>
      </c>
      <c r="X206" s="73">
        <f t="shared" si="42"/>
        <v>669.14176</v>
      </c>
      <c r="Y206" s="59">
        <f>X206/G206*100</f>
        <v>6.014919593337348</v>
      </c>
      <c r="Z206" s="12">
        <f>Z207+Z211</f>
        <v>14133</v>
      </c>
    </row>
    <row r="207" spans="1:26" ht="19.5" customHeight="1" outlineLevel="6" thickBot="1">
      <c r="A207" s="96" t="s">
        <v>142</v>
      </c>
      <c r="B207" s="92">
        <v>951</v>
      </c>
      <c r="C207" s="93" t="s">
        <v>15</v>
      </c>
      <c r="D207" s="93" t="s">
        <v>229</v>
      </c>
      <c r="E207" s="93" t="s">
        <v>5</v>
      </c>
      <c r="F207" s="93"/>
      <c r="G207" s="16">
        <f>G208</f>
        <v>250</v>
      </c>
      <c r="H207" s="10">
        <f aca="true" t="shared" si="43" ref="H207:X207">H218</f>
        <v>0</v>
      </c>
      <c r="I207" s="10">
        <f t="shared" si="43"/>
        <v>0</v>
      </c>
      <c r="J207" s="10">
        <f t="shared" si="43"/>
        <v>0</v>
      </c>
      <c r="K207" s="10">
        <f t="shared" si="43"/>
        <v>0</v>
      </c>
      <c r="L207" s="10">
        <f t="shared" si="43"/>
        <v>0</v>
      </c>
      <c r="M207" s="10">
        <f t="shared" si="43"/>
        <v>0</v>
      </c>
      <c r="N207" s="10">
        <f t="shared" si="43"/>
        <v>0</v>
      </c>
      <c r="O207" s="10">
        <f t="shared" si="43"/>
        <v>0</v>
      </c>
      <c r="P207" s="10">
        <f t="shared" si="43"/>
        <v>0</v>
      </c>
      <c r="Q207" s="10">
        <f t="shared" si="43"/>
        <v>0</v>
      </c>
      <c r="R207" s="10">
        <f t="shared" si="43"/>
        <v>0</v>
      </c>
      <c r="S207" s="10">
        <f t="shared" si="43"/>
        <v>0</v>
      </c>
      <c r="T207" s="10">
        <f t="shared" si="43"/>
        <v>0</v>
      </c>
      <c r="U207" s="10">
        <f t="shared" si="43"/>
        <v>0</v>
      </c>
      <c r="V207" s="10">
        <f t="shared" si="43"/>
        <v>0</v>
      </c>
      <c r="W207" s="10">
        <f t="shared" si="43"/>
        <v>0</v>
      </c>
      <c r="X207" s="66">
        <f t="shared" si="43"/>
        <v>669.14176</v>
      </c>
      <c r="Y207" s="59">
        <f>X207/G207*100</f>
        <v>267.656704</v>
      </c>
      <c r="Z207" s="16">
        <f>Z208</f>
        <v>0</v>
      </c>
    </row>
    <row r="208" spans="1:26" ht="34.5" customHeight="1" outlineLevel="6" thickBot="1">
      <c r="A208" s="79" t="s">
        <v>230</v>
      </c>
      <c r="B208" s="21">
        <v>951</v>
      </c>
      <c r="C208" s="6" t="s">
        <v>15</v>
      </c>
      <c r="D208" s="6" t="s">
        <v>231</v>
      </c>
      <c r="E208" s="6" t="s">
        <v>5</v>
      </c>
      <c r="F208" s="6"/>
      <c r="G208" s="7">
        <f>G209</f>
        <v>250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66"/>
      <c r="Y208" s="59"/>
      <c r="Z208" s="7">
        <f>Z209</f>
        <v>0</v>
      </c>
    </row>
    <row r="209" spans="1:26" ht="32.25" outlineLevel="6" thickBot="1">
      <c r="A209" s="90" t="s">
        <v>108</v>
      </c>
      <c r="B209" s="94">
        <v>951</v>
      </c>
      <c r="C209" s="95" t="s">
        <v>15</v>
      </c>
      <c r="D209" s="95" t="s">
        <v>231</v>
      </c>
      <c r="E209" s="95" t="s">
        <v>102</v>
      </c>
      <c r="F209" s="95"/>
      <c r="G209" s="100">
        <f>G210</f>
        <v>250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66"/>
      <c r="Y209" s="59"/>
      <c r="Z209" s="100">
        <f>Z210</f>
        <v>0</v>
      </c>
    </row>
    <row r="210" spans="1:26" ht="32.25" outlineLevel="6" thickBot="1">
      <c r="A210" s="90" t="s">
        <v>110</v>
      </c>
      <c r="B210" s="94">
        <v>951</v>
      </c>
      <c r="C210" s="95" t="s">
        <v>15</v>
      </c>
      <c r="D210" s="95" t="s">
        <v>231</v>
      </c>
      <c r="E210" s="95" t="s">
        <v>104</v>
      </c>
      <c r="F210" s="95"/>
      <c r="G210" s="100">
        <v>250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66"/>
      <c r="Y210" s="59"/>
      <c r="Z210" s="100">
        <v>0</v>
      </c>
    </row>
    <row r="211" spans="1:26" ht="34.5" customHeight="1" outlineLevel="6" thickBot="1">
      <c r="A211" s="117" t="s">
        <v>232</v>
      </c>
      <c r="B211" s="92">
        <v>951</v>
      </c>
      <c r="C211" s="93" t="s">
        <v>15</v>
      </c>
      <c r="D211" s="93" t="s">
        <v>233</v>
      </c>
      <c r="E211" s="93" t="s">
        <v>5</v>
      </c>
      <c r="F211" s="93"/>
      <c r="G211" s="16">
        <f>G212+G215</f>
        <v>10874.7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66"/>
      <c r="Y211" s="59"/>
      <c r="Z211" s="16">
        <f>Z212+Z215</f>
        <v>14133</v>
      </c>
    </row>
    <row r="212" spans="1:26" ht="35.25" customHeight="1" outlineLevel="6" thickBot="1">
      <c r="A212" s="5" t="s">
        <v>234</v>
      </c>
      <c r="B212" s="21">
        <v>951</v>
      </c>
      <c r="C212" s="6" t="s">
        <v>15</v>
      </c>
      <c r="D212" s="6" t="s">
        <v>235</v>
      </c>
      <c r="E212" s="6" t="s">
        <v>5</v>
      </c>
      <c r="F212" s="6"/>
      <c r="G212" s="7">
        <f>G213</f>
        <v>8927.1</v>
      </c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66"/>
      <c r="Y212" s="59"/>
      <c r="Z212" s="7">
        <f>Z213</f>
        <v>11747.3</v>
      </c>
    </row>
    <row r="213" spans="1:26" ht="16.5" outlineLevel="6" thickBot="1">
      <c r="A213" s="90" t="s">
        <v>137</v>
      </c>
      <c r="B213" s="94">
        <v>951</v>
      </c>
      <c r="C213" s="95" t="s">
        <v>15</v>
      </c>
      <c r="D213" s="95" t="s">
        <v>235</v>
      </c>
      <c r="E213" s="95" t="s">
        <v>136</v>
      </c>
      <c r="F213" s="95"/>
      <c r="G213" s="100">
        <f>G214</f>
        <v>8927.1</v>
      </c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66"/>
      <c r="Y213" s="59"/>
      <c r="Z213" s="100">
        <f>Z214</f>
        <v>11747.3</v>
      </c>
    </row>
    <row r="214" spans="1:26" ht="50.25" customHeight="1" outlineLevel="6" thickBot="1">
      <c r="A214" s="101" t="s">
        <v>90</v>
      </c>
      <c r="B214" s="94">
        <v>951</v>
      </c>
      <c r="C214" s="95" t="s">
        <v>15</v>
      </c>
      <c r="D214" s="95" t="s">
        <v>235</v>
      </c>
      <c r="E214" s="95" t="s">
        <v>93</v>
      </c>
      <c r="F214" s="95"/>
      <c r="G214" s="100">
        <v>8927.1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66"/>
      <c r="Y214" s="59"/>
      <c r="Z214" s="100">
        <v>11747.3</v>
      </c>
    </row>
    <row r="215" spans="1:26" ht="33.75" customHeight="1" outlineLevel="6" thickBot="1">
      <c r="A215" s="5" t="s">
        <v>236</v>
      </c>
      <c r="B215" s="21">
        <v>951</v>
      </c>
      <c r="C215" s="6" t="s">
        <v>15</v>
      </c>
      <c r="D215" s="6" t="s">
        <v>237</v>
      </c>
      <c r="E215" s="6" t="s">
        <v>5</v>
      </c>
      <c r="F215" s="6"/>
      <c r="G215" s="7">
        <f>G216</f>
        <v>1947.6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66"/>
      <c r="Y215" s="59"/>
      <c r="Z215" s="7">
        <f>Z216</f>
        <v>2385.7</v>
      </c>
    </row>
    <row r="216" spans="1:26" ht="16.5" outlineLevel="6" thickBot="1">
      <c r="A216" s="90" t="s">
        <v>137</v>
      </c>
      <c r="B216" s="94">
        <v>951</v>
      </c>
      <c r="C216" s="95" t="s">
        <v>15</v>
      </c>
      <c r="D216" s="95" t="s">
        <v>237</v>
      </c>
      <c r="E216" s="95" t="s">
        <v>136</v>
      </c>
      <c r="F216" s="95"/>
      <c r="G216" s="100">
        <f>G217</f>
        <v>1947.6</v>
      </c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66"/>
      <c r="Y216" s="59"/>
      <c r="Z216" s="100">
        <f>Z217</f>
        <v>2385.7</v>
      </c>
    </row>
    <row r="217" spans="1:26" ht="48.75" customHeight="1" outlineLevel="6" thickBot="1">
      <c r="A217" s="101" t="s">
        <v>90</v>
      </c>
      <c r="B217" s="94">
        <v>951</v>
      </c>
      <c r="C217" s="95" t="s">
        <v>15</v>
      </c>
      <c r="D217" s="95" t="s">
        <v>237</v>
      </c>
      <c r="E217" s="95" t="s">
        <v>93</v>
      </c>
      <c r="F217" s="95"/>
      <c r="G217" s="100">
        <v>1947.6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66"/>
      <c r="Y217" s="59"/>
      <c r="Z217" s="100">
        <v>2385.7</v>
      </c>
    </row>
    <row r="218" spans="1:26" ht="32.25" outlineLevel="6" thickBot="1">
      <c r="A218" s="8" t="s">
        <v>139</v>
      </c>
      <c r="B218" s="19">
        <v>951</v>
      </c>
      <c r="C218" s="9" t="s">
        <v>15</v>
      </c>
      <c r="D218" s="9" t="s">
        <v>238</v>
      </c>
      <c r="E218" s="9" t="s">
        <v>5</v>
      </c>
      <c r="F218" s="9"/>
      <c r="G218" s="10">
        <f>G219</f>
        <v>400</v>
      </c>
      <c r="H218" s="12">
        <f aca="true" t="shared" si="44" ref="H218:X218">H219</f>
        <v>0</v>
      </c>
      <c r="I218" s="12">
        <f t="shared" si="44"/>
        <v>0</v>
      </c>
      <c r="J218" s="12">
        <f t="shared" si="44"/>
        <v>0</v>
      </c>
      <c r="K218" s="12">
        <f t="shared" si="44"/>
        <v>0</v>
      </c>
      <c r="L218" s="12">
        <f t="shared" si="44"/>
        <v>0</v>
      </c>
      <c r="M218" s="12">
        <f t="shared" si="44"/>
        <v>0</v>
      </c>
      <c r="N218" s="12">
        <f t="shared" si="44"/>
        <v>0</v>
      </c>
      <c r="O218" s="12">
        <f t="shared" si="44"/>
        <v>0</v>
      </c>
      <c r="P218" s="12">
        <f t="shared" si="44"/>
        <v>0</v>
      </c>
      <c r="Q218" s="12">
        <f t="shared" si="44"/>
        <v>0</v>
      </c>
      <c r="R218" s="12">
        <f t="shared" si="44"/>
        <v>0</v>
      </c>
      <c r="S218" s="12">
        <f t="shared" si="44"/>
        <v>0</v>
      </c>
      <c r="T218" s="12">
        <f t="shared" si="44"/>
        <v>0</v>
      </c>
      <c r="U218" s="12">
        <f t="shared" si="44"/>
        <v>0</v>
      </c>
      <c r="V218" s="12">
        <f t="shared" si="44"/>
        <v>0</v>
      </c>
      <c r="W218" s="12">
        <f t="shared" si="44"/>
        <v>0</v>
      </c>
      <c r="X218" s="67">
        <f t="shared" si="44"/>
        <v>669.14176</v>
      </c>
      <c r="Y218" s="59">
        <f>X218/G218*100</f>
        <v>167.28544</v>
      </c>
      <c r="Z218" s="10">
        <f>Z219</f>
        <v>850</v>
      </c>
    </row>
    <row r="219" spans="1:26" ht="48" customHeight="1" outlineLevel="6" thickBot="1">
      <c r="A219" s="79" t="s">
        <v>239</v>
      </c>
      <c r="B219" s="21">
        <v>951</v>
      </c>
      <c r="C219" s="6" t="s">
        <v>15</v>
      </c>
      <c r="D219" s="6" t="s">
        <v>240</v>
      </c>
      <c r="E219" s="6" t="s">
        <v>5</v>
      </c>
      <c r="F219" s="6"/>
      <c r="G219" s="7">
        <f>G220</f>
        <v>400</v>
      </c>
      <c r="H219" s="24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42"/>
      <c r="X219" s="65">
        <v>669.14176</v>
      </c>
      <c r="Y219" s="59">
        <f>X219/G219*100</f>
        <v>167.28544</v>
      </c>
      <c r="Z219" s="7">
        <f>Z220</f>
        <v>850</v>
      </c>
    </row>
    <row r="220" spans="1:26" ht="32.25" outlineLevel="6" thickBot="1">
      <c r="A220" s="90" t="s">
        <v>108</v>
      </c>
      <c r="B220" s="94">
        <v>951</v>
      </c>
      <c r="C220" s="95" t="s">
        <v>15</v>
      </c>
      <c r="D220" s="95" t="s">
        <v>240</v>
      </c>
      <c r="E220" s="95" t="s">
        <v>102</v>
      </c>
      <c r="F220" s="95"/>
      <c r="G220" s="100">
        <f>G221</f>
        <v>400</v>
      </c>
      <c r="H220" s="77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75"/>
      <c r="Y220" s="59"/>
      <c r="Z220" s="100">
        <f>Z221</f>
        <v>850</v>
      </c>
    </row>
    <row r="221" spans="1:26" ht="32.25" outlineLevel="6" thickBot="1">
      <c r="A221" s="90" t="s">
        <v>110</v>
      </c>
      <c r="B221" s="94">
        <v>951</v>
      </c>
      <c r="C221" s="95" t="s">
        <v>15</v>
      </c>
      <c r="D221" s="95" t="s">
        <v>240</v>
      </c>
      <c r="E221" s="95" t="s">
        <v>104</v>
      </c>
      <c r="F221" s="95"/>
      <c r="G221" s="100">
        <v>400</v>
      </c>
      <c r="H221" s="77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75"/>
      <c r="Y221" s="59"/>
      <c r="Z221" s="100">
        <v>850</v>
      </c>
    </row>
    <row r="222" spans="1:26" ht="18.75" customHeight="1" outlineLevel="6" thickBot="1">
      <c r="A222" s="8" t="s">
        <v>140</v>
      </c>
      <c r="B222" s="19">
        <v>951</v>
      </c>
      <c r="C222" s="9" t="s">
        <v>15</v>
      </c>
      <c r="D222" s="9" t="s">
        <v>241</v>
      </c>
      <c r="E222" s="9" t="s">
        <v>5</v>
      </c>
      <c r="F222" s="9"/>
      <c r="G222" s="10">
        <f>G223</f>
        <v>300</v>
      </c>
      <c r="H222" s="77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75"/>
      <c r="Y222" s="59"/>
      <c r="Z222" s="10">
        <f>Z223</f>
        <v>500</v>
      </c>
    </row>
    <row r="223" spans="1:26" ht="35.25" customHeight="1" outlineLevel="6" thickBot="1">
      <c r="A223" s="79" t="s">
        <v>242</v>
      </c>
      <c r="B223" s="21">
        <v>951</v>
      </c>
      <c r="C223" s="6" t="s">
        <v>15</v>
      </c>
      <c r="D223" s="6" t="s">
        <v>243</v>
      </c>
      <c r="E223" s="6" t="s">
        <v>5</v>
      </c>
      <c r="F223" s="6"/>
      <c r="G223" s="7">
        <f>G224</f>
        <v>300</v>
      </c>
      <c r="H223" s="77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75"/>
      <c r="Y223" s="59"/>
      <c r="Z223" s="7">
        <f>Z224</f>
        <v>500</v>
      </c>
    </row>
    <row r="224" spans="1:26" ht="32.25" outlineLevel="6" thickBot="1">
      <c r="A224" s="90" t="s">
        <v>108</v>
      </c>
      <c r="B224" s="94">
        <v>951</v>
      </c>
      <c r="C224" s="95" t="s">
        <v>15</v>
      </c>
      <c r="D224" s="95" t="s">
        <v>243</v>
      </c>
      <c r="E224" s="95" t="s">
        <v>102</v>
      </c>
      <c r="F224" s="95"/>
      <c r="G224" s="100">
        <f>G225</f>
        <v>300</v>
      </c>
      <c r="H224" s="77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75"/>
      <c r="Y224" s="59"/>
      <c r="Z224" s="100">
        <f>Z225</f>
        <v>500</v>
      </c>
    </row>
    <row r="225" spans="1:26" ht="32.25" outlineLevel="6" thickBot="1">
      <c r="A225" s="90" t="s">
        <v>110</v>
      </c>
      <c r="B225" s="94">
        <v>951</v>
      </c>
      <c r="C225" s="95" t="s">
        <v>15</v>
      </c>
      <c r="D225" s="95" t="s">
        <v>243</v>
      </c>
      <c r="E225" s="95" t="s">
        <v>104</v>
      </c>
      <c r="F225" s="95"/>
      <c r="G225" s="100">
        <v>300</v>
      </c>
      <c r="H225" s="77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75"/>
      <c r="Y225" s="59"/>
      <c r="Z225" s="100">
        <v>500</v>
      </c>
    </row>
    <row r="226" spans="1:26" ht="19.5" customHeight="1" outlineLevel="6" thickBot="1">
      <c r="A226" s="8" t="s">
        <v>141</v>
      </c>
      <c r="B226" s="19">
        <v>951</v>
      </c>
      <c r="C226" s="9" t="s">
        <v>15</v>
      </c>
      <c r="D226" s="9" t="s">
        <v>244</v>
      </c>
      <c r="E226" s="9" t="s">
        <v>5</v>
      </c>
      <c r="F226" s="9"/>
      <c r="G226" s="10">
        <f>G227</f>
        <v>200</v>
      </c>
      <c r="H226" s="77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75"/>
      <c r="Y226" s="59"/>
      <c r="Z226" s="10">
        <f>Z227</f>
        <v>0</v>
      </c>
    </row>
    <row r="227" spans="1:26" ht="35.25" customHeight="1" outlineLevel="6" thickBot="1">
      <c r="A227" s="79" t="s">
        <v>245</v>
      </c>
      <c r="B227" s="21">
        <v>951</v>
      </c>
      <c r="C227" s="6" t="s">
        <v>15</v>
      </c>
      <c r="D227" s="6" t="s">
        <v>246</v>
      </c>
      <c r="E227" s="6" t="s">
        <v>5</v>
      </c>
      <c r="F227" s="6"/>
      <c r="G227" s="7">
        <f>G228</f>
        <v>200</v>
      </c>
      <c r="H227" s="77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75"/>
      <c r="Y227" s="59"/>
      <c r="Z227" s="7">
        <f>Z228</f>
        <v>0</v>
      </c>
    </row>
    <row r="228" spans="1:26" ht="32.25" outlineLevel="6" thickBot="1">
      <c r="A228" s="90" t="s">
        <v>108</v>
      </c>
      <c r="B228" s="94">
        <v>951</v>
      </c>
      <c r="C228" s="95" t="s">
        <v>15</v>
      </c>
      <c r="D228" s="95" t="s">
        <v>246</v>
      </c>
      <c r="E228" s="95" t="s">
        <v>102</v>
      </c>
      <c r="F228" s="95"/>
      <c r="G228" s="100">
        <f>G229</f>
        <v>200</v>
      </c>
      <c r="H228" s="77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75"/>
      <c r="Y228" s="59"/>
      <c r="Z228" s="100">
        <f>Z229</f>
        <v>0</v>
      </c>
    </row>
    <row r="229" spans="1:26" ht="32.25" outlineLevel="6" thickBot="1">
      <c r="A229" s="90" t="s">
        <v>110</v>
      </c>
      <c r="B229" s="94">
        <v>951</v>
      </c>
      <c r="C229" s="95" t="s">
        <v>15</v>
      </c>
      <c r="D229" s="95" t="s">
        <v>246</v>
      </c>
      <c r="E229" s="95" t="s">
        <v>104</v>
      </c>
      <c r="F229" s="95"/>
      <c r="G229" s="100">
        <v>200</v>
      </c>
      <c r="H229" s="77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75"/>
      <c r="Y229" s="59"/>
      <c r="Z229" s="100">
        <v>0</v>
      </c>
    </row>
    <row r="230" spans="1:26" ht="19.5" outlineLevel="6" thickBot="1">
      <c r="A230" s="111" t="s">
        <v>47</v>
      </c>
      <c r="B230" s="18">
        <v>951</v>
      </c>
      <c r="C230" s="14" t="s">
        <v>46</v>
      </c>
      <c r="D230" s="14" t="s">
        <v>6</v>
      </c>
      <c r="E230" s="14" t="s">
        <v>5</v>
      </c>
      <c r="F230" s="14"/>
      <c r="G230" s="15">
        <f>G231+G237+G246</f>
        <v>592</v>
      </c>
      <c r="H230" s="77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75"/>
      <c r="Y230" s="59"/>
      <c r="Z230" s="15">
        <f>Z231+Z237+Z246</f>
        <v>492</v>
      </c>
    </row>
    <row r="231" spans="1:26" ht="19.5" outlineLevel="6" thickBot="1">
      <c r="A231" s="127" t="s">
        <v>37</v>
      </c>
      <c r="B231" s="18">
        <v>951</v>
      </c>
      <c r="C231" s="39" t="s">
        <v>16</v>
      </c>
      <c r="D231" s="39" t="s">
        <v>6</v>
      </c>
      <c r="E231" s="39" t="s">
        <v>5</v>
      </c>
      <c r="F231" s="39"/>
      <c r="G231" s="122">
        <f>G232</f>
        <v>492</v>
      </c>
      <c r="H231" s="77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75"/>
      <c r="Y231" s="59"/>
      <c r="Z231" s="122">
        <f>Z232</f>
        <v>492</v>
      </c>
    </row>
    <row r="232" spans="1:26" ht="33" customHeight="1" outlineLevel="6" thickBot="1">
      <c r="A232" s="115" t="s">
        <v>160</v>
      </c>
      <c r="B232" s="19">
        <v>951</v>
      </c>
      <c r="C232" s="9" t="s">
        <v>16</v>
      </c>
      <c r="D232" s="9" t="s">
        <v>161</v>
      </c>
      <c r="E232" s="9" t="s">
        <v>5</v>
      </c>
      <c r="F232" s="9"/>
      <c r="G232" s="10">
        <f>G233</f>
        <v>492</v>
      </c>
      <c r="H232" s="29">
        <f aca="true" t="shared" si="45" ref="H232:X232">H233+H238</f>
        <v>0</v>
      </c>
      <c r="I232" s="29">
        <f t="shared" si="45"/>
        <v>0</v>
      </c>
      <c r="J232" s="29">
        <f t="shared" si="45"/>
        <v>0</v>
      </c>
      <c r="K232" s="29">
        <f t="shared" si="45"/>
        <v>0</v>
      </c>
      <c r="L232" s="29">
        <f t="shared" si="45"/>
        <v>0</v>
      </c>
      <c r="M232" s="29">
        <f t="shared" si="45"/>
        <v>0</v>
      </c>
      <c r="N232" s="29">
        <f t="shared" si="45"/>
        <v>0</v>
      </c>
      <c r="O232" s="29">
        <f t="shared" si="45"/>
        <v>0</v>
      </c>
      <c r="P232" s="29">
        <f t="shared" si="45"/>
        <v>0</v>
      </c>
      <c r="Q232" s="29">
        <f t="shared" si="45"/>
        <v>0</v>
      </c>
      <c r="R232" s="29">
        <f t="shared" si="45"/>
        <v>0</v>
      </c>
      <c r="S232" s="29">
        <f t="shared" si="45"/>
        <v>0</v>
      </c>
      <c r="T232" s="29">
        <f t="shared" si="45"/>
        <v>0</v>
      </c>
      <c r="U232" s="29">
        <f t="shared" si="45"/>
        <v>0</v>
      </c>
      <c r="V232" s="29">
        <f t="shared" si="45"/>
        <v>0</v>
      </c>
      <c r="W232" s="29">
        <f t="shared" si="45"/>
        <v>0</v>
      </c>
      <c r="X232" s="73">
        <f t="shared" si="45"/>
        <v>241.07674</v>
      </c>
      <c r="Y232" s="59">
        <f>X232/G232*100</f>
        <v>48.99933739837398</v>
      </c>
      <c r="Z232" s="10">
        <f>Z233</f>
        <v>492</v>
      </c>
    </row>
    <row r="233" spans="1:26" ht="33.75" customHeight="1" outlineLevel="6" thickBot="1">
      <c r="A233" s="115" t="s">
        <v>162</v>
      </c>
      <c r="B233" s="19">
        <v>951</v>
      </c>
      <c r="C233" s="11" t="s">
        <v>16</v>
      </c>
      <c r="D233" s="11" t="s">
        <v>163</v>
      </c>
      <c r="E233" s="11" t="s">
        <v>5</v>
      </c>
      <c r="F233" s="11"/>
      <c r="G233" s="12">
        <f>G234</f>
        <v>492</v>
      </c>
      <c r="H233" s="31">
        <f aca="true" t="shared" si="46" ref="H233:X235">H234</f>
        <v>0</v>
      </c>
      <c r="I233" s="31">
        <f t="shared" si="46"/>
        <v>0</v>
      </c>
      <c r="J233" s="31">
        <f t="shared" si="46"/>
        <v>0</v>
      </c>
      <c r="K233" s="31">
        <f t="shared" si="46"/>
        <v>0</v>
      </c>
      <c r="L233" s="31">
        <f t="shared" si="46"/>
        <v>0</v>
      </c>
      <c r="M233" s="31">
        <f t="shared" si="46"/>
        <v>0</v>
      </c>
      <c r="N233" s="31">
        <f t="shared" si="46"/>
        <v>0</v>
      </c>
      <c r="O233" s="31">
        <f t="shared" si="46"/>
        <v>0</v>
      </c>
      <c r="P233" s="31">
        <f t="shared" si="46"/>
        <v>0</v>
      </c>
      <c r="Q233" s="31">
        <f t="shared" si="46"/>
        <v>0</v>
      </c>
      <c r="R233" s="31">
        <f t="shared" si="46"/>
        <v>0</v>
      </c>
      <c r="S233" s="31">
        <f t="shared" si="46"/>
        <v>0</v>
      </c>
      <c r="T233" s="31">
        <f t="shared" si="46"/>
        <v>0</v>
      </c>
      <c r="U233" s="31">
        <f t="shared" si="46"/>
        <v>0</v>
      </c>
      <c r="V233" s="31">
        <f t="shared" si="46"/>
        <v>0</v>
      </c>
      <c r="W233" s="31">
        <f t="shared" si="46"/>
        <v>0</v>
      </c>
      <c r="X233" s="66">
        <f t="shared" si="46"/>
        <v>178.07376</v>
      </c>
      <c r="Y233" s="59">
        <f>X233/G233*100</f>
        <v>36.19385365853658</v>
      </c>
      <c r="Z233" s="12">
        <f>Z234</f>
        <v>492</v>
      </c>
    </row>
    <row r="234" spans="1:26" ht="33.75" customHeight="1" outlineLevel="6" thickBot="1">
      <c r="A234" s="96" t="s">
        <v>247</v>
      </c>
      <c r="B234" s="92">
        <v>951</v>
      </c>
      <c r="C234" s="93" t="s">
        <v>16</v>
      </c>
      <c r="D234" s="93" t="s">
        <v>248</v>
      </c>
      <c r="E234" s="93" t="s">
        <v>5</v>
      </c>
      <c r="F234" s="93"/>
      <c r="G234" s="16">
        <f>G235</f>
        <v>492</v>
      </c>
      <c r="H234" s="32">
        <f t="shared" si="46"/>
        <v>0</v>
      </c>
      <c r="I234" s="32">
        <f t="shared" si="46"/>
        <v>0</v>
      </c>
      <c r="J234" s="32">
        <f t="shared" si="46"/>
        <v>0</v>
      </c>
      <c r="K234" s="32">
        <f t="shared" si="46"/>
        <v>0</v>
      </c>
      <c r="L234" s="32">
        <f t="shared" si="46"/>
        <v>0</v>
      </c>
      <c r="M234" s="32">
        <f t="shared" si="46"/>
        <v>0</v>
      </c>
      <c r="N234" s="32">
        <f t="shared" si="46"/>
        <v>0</v>
      </c>
      <c r="O234" s="32">
        <f t="shared" si="46"/>
        <v>0</v>
      </c>
      <c r="P234" s="32">
        <f t="shared" si="46"/>
        <v>0</v>
      </c>
      <c r="Q234" s="32">
        <f t="shared" si="46"/>
        <v>0</v>
      </c>
      <c r="R234" s="32">
        <f t="shared" si="46"/>
        <v>0</v>
      </c>
      <c r="S234" s="32">
        <f t="shared" si="46"/>
        <v>0</v>
      </c>
      <c r="T234" s="32">
        <f t="shared" si="46"/>
        <v>0</v>
      </c>
      <c r="U234" s="32">
        <f t="shared" si="46"/>
        <v>0</v>
      </c>
      <c r="V234" s="32">
        <f t="shared" si="46"/>
        <v>0</v>
      </c>
      <c r="W234" s="32">
        <f t="shared" si="46"/>
        <v>0</v>
      </c>
      <c r="X234" s="67">
        <f t="shared" si="46"/>
        <v>178.07376</v>
      </c>
      <c r="Y234" s="59">
        <f>X234/G234*100</f>
        <v>36.19385365853658</v>
      </c>
      <c r="Z234" s="16">
        <f>Z235</f>
        <v>492</v>
      </c>
    </row>
    <row r="235" spans="1:26" ht="32.25" outlineLevel="6" thickBot="1">
      <c r="A235" s="5" t="s">
        <v>145</v>
      </c>
      <c r="B235" s="21">
        <v>951</v>
      </c>
      <c r="C235" s="6" t="s">
        <v>16</v>
      </c>
      <c r="D235" s="6" t="s">
        <v>248</v>
      </c>
      <c r="E235" s="6" t="s">
        <v>143</v>
      </c>
      <c r="F235" s="6"/>
      <c r="G235" s="7">
        <f>G236</f>
        <v>492</v>
      </c>
      <c r="H235" s="34">
        <f t="shared" si="46"/>
        <v>0</v>
      </c>
      <c r="I235" s="34">
        <f t="shared" si="46"/>
        <v>0</v>
      </c>
      <c r="J235" s="34">
        <f t="shared" si="46"/>
        <v>0</v>
      </c>
      <c r="K235" s="34">
        <f t="shared" si="46"/>
        <v>0</v>
      </c>
      <c r="L235" s="34">
        <f t="shared" si="46"/>
        <v>0</v>
      </c>
      <c r="M235" s="34">
        <f t="shared" si="46"/>
        <v>0</v>
      </c>
      <c r="N235" s="34">
        <f t="shared" si="46"/>
        <v>0</v>
      </c>
      <c r="O235" s="34">
        <f t="shared" si="46"/>
        <v>0</v>
      </c>
      <c r="P235" s="34">
        <f t="shared" si="46"/>
        <v>0</v>
      </c>
      <c r="Q235" s="34">
        <f t="shared" si="46"/>
        <v>0</v>
      </c>
      <c r="R235" s="34">
        <f t="shared" si="46"/>
        <v>0</v>
      </c>
      <c r="S235" s="34">
        <f t="shared" si="46"/>
        <v>0</v>
      </c>
      <c r="T235" s="34">
        <f t="shared" si="46"/>
        <v>0</v>
      </c>
      <c r="U235" s="34">
        <f t="shared" si="46"/>
        <v>0</v>
      </c>
      <c r="V235" s="34">
        <f t="shared" si="46"/>
        <v>0</v>
      </c>
      <c r="W235" s="34">
        <f t="shared" si="46"/>
        <v>0</v>
      </c>
      <c r="X235" s="68">
        <f t="shared" si="46"/>
        <v>178.07376</v>
      </c>
      <c r="Y235" s="59">
        <f>X235/G235*100</f>
        <v>36.19385365853658</v>
      </c>
      <c r="Z235" s="7">
        <f>Z236</f>
        <v>492</v>
      </c>
    </row>
    <row r="236" spans="1:26" ht="33" customHeight="1" outlineLevel="6" thickBot="1">
      <c r="A236" s="90" t="s">
        <v>146</v>
      </c>
      <c r="B236" s="94">
        <v>951</v>
      </c>
      <c r="C236" s="95" t="s">
        <v>16</v>
      </c>
      <c r="D236" s="95" t="s">
        <v>248</v>
      </c>
      <c r="E236" s="95" t="s">
        <v>144</v>
      </c>
      <c r="F236" s="95"/>
      <c r="G236" s="100">
        <v>492</v>
      </c>
      <c r="H236" s="24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42"/>
      <c r="X236" s="65">
        <v>178.07376</v>
      </c>
      <c r="Y236" s="59">
        <f>X236/G236*100</f>
        <v>36.19385365853658</v>
      </c>
      <c r="Z236" s="100">
        <v>492</v>
      </c>
    </row>
    <row r="237" spans="1:26" ht="19.5" outlineLevel="6" thickBot="1">
      <c r="A237" s="127" t="s">
        <v>38</v>
      </c>
      <c r="B237" s="18">
        <v>951</v>
      </c>
      <c r="C237" s="39" t="s">
        <v>17</v>
      </c>
      <c r="D237" s="39" t="s">
        <v>6</v>
      </c>
      <c r="E237" s="39" t="s">
        <v>5</v>
      </c>
      <c r="F237" s="39"/>
      <c r="G237" s="122">
        <f>G238+G242</f>
        <v>0</v>
      </c>
      <c r="H237" s="77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75"/>
      <c r="Y237" s="59"/>
      <c r="Z237" s="122">
        <f>Z238+Z242</f>
        <v>0</v>
      </c>
    </row>
    <row r="238" spans="1:26" ht="32.25" outlineLevel="6" thickBot="1">
      <c r="A238" s="8" t="s">
        <v>148</v>
      </c>
      <c r="B238" s="19">
        <v>951</v>
      </c>
      <c r="C238" s="9" t="s">
        <v>17</v>
      </c>
      <c r="D238" s="9" t="s">
        <v>249</v>
      </c>
      <c r="E238" s="9" t="s">
        <v>5</v>
      </c>
      <c r="F238" s="9"/>
      <c r="G238" s="10">
        <f>G239</f>
        <v>0</v>
      </c>
      <c r="H238" s="31">
        <f aca="true" t="shared" si="47" ref="H238:X239">H239</f>
        <v>0</v>
      </c>
      <c r="I238" s="31">
        <f t="shared" si="47"/>
        <v>0</v>
      </c>
      <c r="J238" s="31">
        <f t="shared" si="47"/>
        <v>0</v>
      </c>
      <c r="K238" s="31">
        <f t="shared" si="47"/>
        <v>0</v>
      </c>
      <c r="L238" s="31">
        <f t="shared" si="47"/>
        <v>0</v>
      </c>
      <c r="M238" s="31">
        <f t="shared" si="47"/>
        <v>0</v>
      </c>
      <c r="N238" s="31">
        <f t="shared" si="47"/>
        <v>0</v>
      </c>
      <c r="O238" s="31">
        <f t="shared" si="47"/>
        <v>0</v>
      </c>
      <c r="P238" s="31">
        <f t="shared" si="47"/>
        <v>0</v>
      </c>
      <c r="Q238" s="31">
        <f t="shared" si="47"/>
        <v>0</v>
      </c>
      <c r="R238" s="31">
        <f t="shared" si="47"/>
        <v>0</v>
      </c>
      <c r="S238" s="31">
        <f t="shared" si="47"/>
        <v>0</v>
      </c>
      <c r="T238" s="31">
        <f t="shared" si="47"/>
        <v>0</v>
      </c>
      <c r="U238" s="31">
        <f t="shared" si="47"/>
        <v>0</v>
      </c>
      <c r="V238" s="31">
        <f t="shared" si="47"/>
        <v>0</v>
      </c>
      <c r="W238" s="31">
        <f t="shared" si="47"/>
        <v>0</v>
      </c>
      <c r="X238" s="66">
        <f t="shared" si="47"/>
        <v>63.00298</v>
      </c>
      <c r="Y238" s="59" t="e">
        <f>X238/G238*100</f>
        <v>#DIV/0!</v>
      </c>
      <c r="Z238" s="10">
        <f>Z239</f>
        <v>0</v>
      </c>
    </row>
    <row r="239" spans="1:26" ht="32.25" outlineLevel="6" thickBot="1">
      <c r="A239" s="117" t="s">
        <v>250</v>
      </c>
      <c r="B239" s="92">
        <v>951</v>
      </c>
      <c r="C239" s="93" t="s">
        <v>17</v>
      </c>
      <c r="D239" s="93" t="s">
        <v>251</v>
      </c>
      <c r="E239" s="93" t="s">
        <v>5</v>
      </c>
      <c r="F239" s="93"/>
      <c r="G239" s="16">
        <f>G240</f>
        <v>0</v>
      </c>
      <c r="H239" s="32">
        <f t="shared" si="47"/>
        <v>0</v>
      </c>
      <c r="I239" s="32">
        <f t="shared" si="47"/>
        <v>0</v>
      </c>
      <c r="J239" s="32">
        <f t="shared" si="47"/>
        <v>0</v>
      </c>
      <c r="K239" s="32">
        <f t="shared" si="47"/>
        <v>0</v>
      </c>
      <c r="L239" s="32">
        <f t="shared" si="47"/>
        <v>0</v>
      </c>
      <c r="M239" s="32">
        <f t="shared" si="47"/>
        <v>0</v>
      </c>
      <c r="N239" s="32">
        <f t="shared" si="47"/>
        <v>0</v>
      </c>
      <c r="O239" s="32">
        <f t="shared" si="47"/>
        <v>0</v>
      </c>
      <c r="P239" s="32">
        <f t="shared" si="47"/>
        <v>0</v>
      </c>
      <c r="Q239" s="32">
        <f t="shared" si="47"/>
        <v>0</v>
      </c>
      <c r="R239" s="32">
        <f t="shared" si="47"/>
        <v>0</v>
      </c>
      <c r="S239" s="32">
        <f t="shared" si="47"/>
        <v>0</v>
      </c>
      <c r="T239" s="32">
        <f t="shared" si="47"/>
        <v>0</v>
      </c>
      <c r="U239" s="32">
        <f t="shared" si="47"/>
        <v>0</v>
      </c>
      <c r="V239" s="32">
        <f t="shared" si="47"/>
        <v>0</v>
      </c>
      <c r="W239" s="32">
        <f t="shared" si="47"/>
        <v>0</v>
      </c>
      <c r="X239" s="67">
        <f t="shared" si="47"/>
        <v>63.00298</v>
      </c>
      <c r="Y239" s="59" t="e">
        <f>X239/G239*100</f>
        <v>#DIV/0!</v>
      </c>
      <c r="Z239" s="16">
        <f>Z240</f>
        <v>0</v>
      </c>
    </row>
    <row r="240" spans="1:26" ht="32.25" customHeight="1" outlineLevel="6" thickBot="1">
      <c r="A240" s="5" t="s">
        <v>116</v>
      </c>
      <c r="B240" s="21">
        <v>951</v>
      </c>
      <c r="C240" s="6" t="s">
        <v>17</v>
      </c>
      <c r="D240" s="6" t="s">
        <v>251</v>
      </c>
      <c r="E240" s="6" t="s">
        <v>114</v>
      </c>
      <c r="F240" s="6"/>
      <c r="G240" s="7">
        <f>G241</f>
        <v>0</v>
      </c>
      <c r="H240" s="24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42"/>
      <c r="X240" s="65">
        <v>63.00298</v>
      </c>
      <c r="Y240" s="59" t="e">
        <f>X240/G240*100</f>
        <v>#DIV/0!</v>
      </c>
      <c r="Z240" s="7">
        <f>Z241</f>
        <v>0</v>
      </c>
    </row>
    <row r="241" spans="1:26" ht="18.75" customHeight="1" outlineLevel="6" thickBot="1">
      <c r="A241" s="90" t="s">
        <v>149</v>
      </c>
      <c r="B241" s="94">
        <v>951</v>
      </c>
      <c r="C241" s="95" t="s">
        <v>17</v>
      </c>
      <c r="D241" s="95" t="s">
        <v>251</v>
      </c>
      <c r="E241" s="95" t="s">
        <v>147</v>
      </c>
      <c r="F241" s="95"/>
      <c r="G241" s="100">
        <v>0</v>
      </c>
      <c r="H241" s="77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75"/>
      <c r="Y241" s="59"/>
      <c r="Z241" s="100">
        <v>0</v>
      </c>
    </row>
    <row r="242" spans="1:26" ht="18" customHeight="1" outlineLevel="6" thickBot="1">
      <c r="A242" s="8" t="s">
        <v>252</v>
      </c>
      <c r="B242" s="19">
        <v>951</v>
      </c>
      <c r="C242" s="9" t="s">
        <v>17</v>
      </c>
      <c r="D242" s="9" t="s">
        <v>43</v>
      </c>
      <c r="E242" s="9" t="s">
        <v>5</v>
      </c>
      <c r="F242" s="9"/>
      <c r="G242" s="10">
        <f>G243</f>
        <v>0</v>
      </c>
      <c r="H242" s="77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75"/>
      <c r="Y242" s="59"/>
      <c r="Z242" s="10">
        <f>Z243</f>
        <v>0</v>
      </c>
    </row>
    <row r="243" spans="1:26" ht="32.25" outlineLevel="6" thickBot="1">
      <c r="A243" s="117" t="s">
        <v>250</v>
      </c>
      <c r="B243" s="92">
        <v>951</v>
      </c>
      <c r="C243" s="93" t="s">
        <v>17</v>
      </c>
      <c r="D243" s="93" t="s">
        <v>253</v>
      </c>
      <c r="E243" s="93" t="s">
        <v>5</v>
      </c>
      <c r="F243" s="93"/>
      <c r="G243" s="16">
        <f>G244</f>
        <v>0</v>
      </c>
      <c r="H243" s="77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75"/>
      <c r="Y243" s="59"/>
      <c r="Z243" s="16">
        <f>Z244</f>
        <v>0</v>
      </c>
    </row>
    <row r="244" spans="1:26" ht="32.25" customHeight="1" outlineLevel="6" thickBot="1">
      <c r="A244" s="5" t="s">
        <v>116</v>
      </c>
      <c r="B244" s="21">
        <v>951</v>
      </c>
      <c r="C244" s="6" t="s">
        <v>17</v>
      </c>
      <c r="D244" s="6" t="s">
        <v>253</v>
      </c>
      <c r="E244" s="6" t="s">
        <v>114</v>
      </c>
      <c r="F244" s="6"/>
      <c r="G244" s="7">
        <f>G245</f>
        <v>0</v>
      </c>
      <c r="H244" s="77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75"/>
      <c r="Y244" s="59"/>
      <c r="Z244" s="7">
        <f>Z245</f>
        <v>0</v>
      </c>
    </row>
    <row r="245" spans="1:26" ht="18.75" customHeight="1" outlineLevel="6" thickBot="1">
      <c r="A245" s="90" t="s">
        <v>149</v>
      </c>
      <c r="B245" s="94">
        <v>951</v>
      </c>
      <c r="C245" s="95" t="s">
        <v>17</v>
      </c>
      <c r="D245" s="95" t="s">
        <v>253</v>
      </c>
      <c r="E245" s="95" t="s">
        <v>147</v>
      </c>
      <c r="F245" s="95"/>
      <c r="G245" s="100">
        <v>0</v>
      </c>
      <c r="H245" s="77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5"/>
      <c r="Y245" s="59"/>
      <c r="Z245" s="100">
        <v>0</v>
      </c>
    </row>
    <row r="246" spans="1:26" ht="18.75" customHeight="1" outlineLevel="6" thickBot="1">
      <c r="A246" s="127" t="s">
        <v>254</v>
      </c>
      <c r="B246" s="18">
        <v>951</v>
      </c>
      <c r="C246" s="39" t="s">
        <v>255</v>
      </c>
      <c r="D246" s="39" t="s">
        <v>6</v>
      </c>
      <c r="E246" s="39" t="s">
        <v>5</v>
      </c>
      <c r="F246" s="39"/>
      <c r="G246" s="122">
        <f>G247</f>
        <v>100</v>
      </c>
      <c r="H246" s="29">
        <f aca="true" t="shared" si="48" ref="H246:X246">H247+H252</f>
        <v>0</v>
      </c>
      <c r="I246" s="29">
        <f t="shared" si="48"/>
        <v>0</v>
      </c>
      <c r="J246" s="29">
        <f t="shared" si="48"/>
        <v>0</v>
      </c>
      <c r="K246" s="29">
        <f t="shared" si="48"/>
        <v>0</v>
      </c>
      <c r="L246" s="29">
        <f t="shared" si="48"/>
        <v>0</v>
      </c>
      <c r="M246" s="29">
        <f t="shared" si="48"/>
        <v>0</v>
      </c>
      <c r="N246" s="29">
        <f t="shared" si="48"/>
        <v>0</v>
      </c>
      <c r="O246" s="29">
        <f t="shared" si="48"/>
        <v>0</v>
      </c>
      <c r="P246" s="29">
        <f t="shared" si="48"/>
        <v>0</v>
      </c>
      <c r="Q246" s="29">
        <f t="shared" si="48"/>
        <v>0</v>
      </c>
      <c r="R246" s="29">
        <f t="shared" si="48"/>
        <v>0</v>
      </c>
      <c r="S246" s="29">
        <f t="shared" si="48"/>
        <v>0</v>
      </c>
      <c r="T246" s="29">
        <f t="shared" si="48"/>
        <v>0</v>
      </c>
      <c r="U246" s="29">
        <f t="shared" si="48"/>
        <v>0</v>
      </c>
      <c r="V246" s="29">
        <f t="shared" si="48"/>
        <v>0</v>
      </c>
      <c r="W246" s="29">
        <f t="shared" si="48"/>
        <v>0</v>
      </c>
      <c r="X246" s="73">
        <f t="shared" si="48"/>
        <v>499.74378</v>
      </c>
      <c r="Y246" s="59">
        <f>X246/G246*100</f>
        <v>499.74378</v>
      </c>
      <c r="Z246" s="122">
        <f>Z247</f>
        <v>0</v>
      </c>
    </row>
    <row r="247" spans="1:26" ht="32.25" outlineLevel="6" thickBot="1">
      <c r="A247" s="13" t="s">
        <v>256</v>
      </c>
      <c r="B247" s="19">
        <v>951</v>
      </c>
      <c r="C247" s="9" t="s">
        <v>255</v>
      </c>
      <c r="D247" s="9" t="s">
        <v>257</v>
      </c>
      <c r="E247" s="9" t="s">
        <v>5</v>
      </c>
      <c r="F247" s="9"/>
      <c r="G247" s="10">
        <f>G248</f>
        <v>100</v>
      </c>
      <c r="H247" s="31">
        <f aca="true" t="shared" si="49" ref="H247:X249">H248</f>
        <v>0</v>
      </c>
      <c r="I247" s="31">
        <f t="shared" si="49"/>
        <v>0</v>
      </c>
      <c r="J247" s="31">
        <f t="shared" si="49"/>
        <v>0</v>
      </c>
      <c r="K247" s="31">
        <f t="shared" si="49"/>
        <v>0</v>
      </c>
      <c r="L247" s="31">
        <f t="shared" si="49"/>
        <v>0</v>
      </c>
      <c r="M247" s="31">
        <f t="shared" si="49"/>
        <v>0</v>
      </c>
      <c r="N247" s="31">
        <f t="shared" si="49"/>
        <v>0</v>
      </c>
      <c r="O247" s="31">
        <f t="shared" si="49"/>
        <v>0</v>
      </c>
      <c r="P247" s="31">
        <f t="shared" si="49"/>
        <v>0</v>
      </c>
      <c r="Q247" s="31">
        <f t="shared" si="49"/>
        <v>0</v>
      </c>
      <c r="R247" s="31">
        <f t="shared" si="49"/>
        <v>0</v>
      </c>
      <c r="S247" s="31">
        <f t="shared" si="49"/>
        <v>0</v>
      </c>
      <c r="T247" s="31">
        <f t="shared" si="49"/>
        <v>0</v>
      </c>
      <c r="U247" s="31">
        <f t="shared" si="49"/>
        <v>0</v>
      </c>
      <c r="V247" s="31">
        <f t="shared" si="49"/>
        <v>0</v>
      </c>
      <c r="W247" s="31">
        <f t="shared" si="49"/>
        <v>0</v>
      </c>
      <c r="X247" s="66">
        <f t="shared" si="49"/>
        <v>499.74378</v>
      </c>
      <c r="Y247" s="59">
        <f>X247/G247*100</f>
        <v>499.74378</v>
      </c>
      <c r="Z247" s="10">
        <f>Z248</f>
        <v>0</v>
      </c>
    </row>
    <row r="248" spans="1:26" ht="51.75" customHeight="1" outlineLevel="6" thickBot="1">
      <c r="A248" s="117" t="s">
        <v>258</v>
      </c>
      <c r="B248" s="92">
        <v>951</v>
      </c>
      <c r="C248" s="93" t="s">
        <v>255</v>
      </c>
      <c r="D248" s="93" t="s">
        <v>259</v>
      </c>
      <c r="E248" s="93" t="s">
        <v>5</v>
      </c>
      <c r="F248" s="93"/>
      <c r="G248" s="16">
        <f>G249</f>
        <v>100</v>
      </c>
      <c r="H248" s="32">
        <f t="shared" si="49"/>
        <v>0</v>
      </c>
      <c r="I248" s="32">
        <f t="shared" si="49"/>
        <v>0</v>
      </c>
      <c r="J248" s="32">
        <f t="shared" si="49"/>
        <v>0</v>
      </c>
      <c r="K248" s="32">
        <f t="shared" si="49"/>
        <v>0</v>
      </c>
      <c r="L248" s="32">
        <f t="shared" si="49"/>
        <v>0</v>
      </c>
      <c r="M248" s="32">
        <f t="shared" si="49"/>
        <v>0</v>
      </c>
      <c r="N248" s="32">
        <f t="shared" si="49"/>
        <v>0</v>
      </c>
      <c r="O248" s="32">
        <f t="shared" si="49"/>
        <v>0</v>
      </c>
      <c r="P248" s="32">
        <f t="shared" si="49"/>
        <v>0</v>
      </c>
      <c r="Q248" s="32">
        <f t="shared" si="49"/>
        <v>0</v>
      </c>
      <c r="R248" s="32">
        <f t="shared" si="49"/>
        <v>0</v>
      </c>
      <c r="S248" s="32">
        <f t="shared" si="49"/>
        <v>0</v>
      </c>
      <c r="T248" s="32">
        <f t="shared" si="49"/>
        <v>0</v>
      </c>
      <c r="U248" s="32">
        <f t="shared" si="49"/>
        <v>0</v>
      </c>
      <c r="V248" s="32">
        <f t="shared" si="49"/>
        <v>0</v>
      </c>
      <c r="W248" s="32">
        <f t="shared" si="49"/>
        <v>0</v>
      </c>
      <c r="X248" s="67">
        <f t="shared" si="49"/>
        <v>499.74378</v>
      </c>
      <c r="Y248" s="59">
        <f>X248/G248*100</f>
        <v>499.74378</v>
      </c>
      <c r="Z248" s="16">
        <f>Z249</f>
        <v>0</v>
      </c>
    </row>
    <row r="249" spans="1:26" ht="32.25" outlineLevel="6" thickBot="1">
      <c r="A249" s="5" t="s">
        <v>108</v>
      </c>
      <c r="B249" s="21">
        <v>951</v>
      </c>
      <c r="C249" s="6" t="s">
        <v>260</v>
      </c>
      <c r="D249" s="6" t="s">
        <v>259</v>
      </c>
      <c r="E249" s="6" t="s">
        <v>102</v>
      </c>
      <c r="F249" s="6"/>
      <c r="G249" s="7">
        <f>G250</f>
        <v>100</v>
      </c>
      <c r="H249" s="34">
        <f t="shared" si="49"/>
        <v>0</v>
      </c>
      <c r="I249" s="34">
        <f t="shared" si="49"/>
        <v>0</v>
      </c>
      <c r="J249" s="34">
        <f t="shared" si="49"/>
        <v>0</v>
      </c>
      <c r="K249" s="34">
        <f t="shared" si="49"/>
        <v>0</v>
      </c>
      <c r="L249" s="34">
        <f t="shared" si="49"/>
        <v>0</v>
      </c>
      <c r="M249" s="34">
        <f t="shared" si="49"/>
        <v>0</v>
      </c>
      <c r="N249" s="34">
        <f t="shared" si="49"/>
        <v>0</v>
      </c>
      <c r="O249" s="34">
        <f t="shared" si="49"/>
        <v>0</v>
      </c>
      <c r="P249" s="34">
        <f t="shared" si="49"/>
        <v>0</v>
      </c>
      <c r="Q249" s="34">
        <f t="shared" si="49"/>
        <v>0</v>
      </c>
      <c r="R249" s="34">
        <f t="shared" si="49"/>
        <v>0</v>
      </c>
      <c r="S249" s="34">
        <f t="shared" si="49"/>
        <v>0</v>
      </c>
      <c r="T249" s="34">
        <f t="shared" si="49"/>
        <v>0</v>
      </c>
      <c r="U249" s="34">
        <f t="shared" si="49"/>
        <v>0</v>
      </c>
      <c r="V249" s="34">
        <f t="shared" si="49"/>
        <v>0</v>
      </c>
      <c r="W249" s="34">
        <f t="shared" si="49"/>
        <v>0</v>
      </c>
      <c r="X249" s="68">
        <f t="shared" si="49"/>
        <v>499.74378</v>
      </c>
      <c r="Y249" s="59">
        <f>X249/G249*100</f>
        <v>499.74378</v>
      </c>
      <c r="Z249" s="7">
        <f>Z250</f>
        <v>0</v>
      </c>
    </row>
    <row r="250" spans="1:26" ht="32.25" outlineLevel="6" thickBot="1">
      <c r="A250" s="90" t="s">
        <v>110</v>
      </c>
      <c r="B250" s="94">
        <v>951</v>
      </c>
      <c r="C250" s="95" t="s">
        <v>255</v>
      </c>
      <c r="D250" s="95" t="s">
        <v>259</v>
      </c>
      <c r="E250" s="95" t="s">
        <v>104</v>
      </c>
      <c r="F250" s="95"/>
      <c r="G250" s="100">
        <v>100</v>
      </c>
      <c r="H250" s="24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42"/>
      <c r="X250" s="65">
        <v>499.74378</v>
      </c>
      <c r="Y250" s="59">
        <f>X250/G250*100</f>
        <v>499.74378</v>
      </c>
      <c r="Z250" s="100">
        <v>0</v>
      </c>
    </row>
    <row r="251" spans="1:26" ht="20.25" customHeight="1" outlineLevel="6" thickBot="1">
      <c r="A251" s="111" t="s">
        <v>75</v>
      </c>
      <c r="B251" s="18">
        <v>951</v>
      </c>
      <c r="C251" s="14" t="s">
        <v>45</v>
      </c>
      <c r="D251" s="14" t="s">
        <v>6</v>
      </c>
      <c r="E251" s="14" t="s">
        <v>5</v>
      </c>
      <c r="F251" s="14"/>
      <c r="G251" s="15">
        <f>G252+G257</f>
        <v>500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  <c r="Z251" s="15">
        <f>Z252+Z257</f>
        <v>0</v>
      </c>
    </row>
    <row r="252" spans="1:26" ht="16.5" outlineLevel="6" thickBot="1">
      <c r="A252" s="8" t="s">
        <v>261</v>
      </c>
      <c r="B252" s="19">
        <v>951</v>
      </c>
      <c r="C252" s="9" t="s">
        <v>80</v>
      </c>
      <c r="D252" s="9" t="s">
        <v>6</v>
      </c>
      <c r="E252" s="9" t="s">
        <v>5</v>
      </c>
      <c r="F252" s="9"/>
      <c r="G252" s="10">
        <f>G253</f>
        <v>500</v>
      </c>
      <c r="H252" s="31">
        <f aca="true" t="shared" si="50" ref="H252:X252">H253</f>
        <v>0</v>
      </c>
      <c r="I252" s="31">
        <f t="shared" si="50"/>
        <v>0</v>
      </c>
      <c r="J252" s="31">
        <f t="shared" si="50"/>
        <v>0</v>
      </c>
      <c r="K252" s="31">
        <f t="shared" si="50"/>
        <v>0</v>
      </c>
      <c r="L252" s="31">
        <f t="shared" si="50"/>
        <v>0</v>
      </c>
      <c r="M252" s="31">
        <f t="shared" si="50"/>
        <v>0</v>
      </c>
      <c r="N252" s="31">
        <f t="shared" si="50"/>
        <v>0</v>
      </c>
      <c r="O252" s="31">
        <f t="shared" si="50"/>
        <v>0</v>
      </c>
      <c r="P252" s="31">
        <f t="shared" si="50"/>
        <v>0</v>
      </c>
      <c r="Q252" s="31">
        <f t="shared" si="50"/>
        <v>0</v>
      </c>
      <c r="R252" s="31">
        <f t="shared" si="50"/>
        <v>0</v>
      </c>
      <c r="S252" s="31">
        <f t="shared" si="50"/>
        <v>0</v>
      </c>
      <c r="T252" s="31">
        <f t="shared" si="50"/>
        <v>0</v>
      </c>
      <c r="U252" s="31">
        <f t="shared" si="50"/>
        <v>0</v>
      </c>
      <c r="V252" s="31">
        <f t="shared" si="50"/>
        <v>0</v>
      </c>
      <c r="W252" s="31">
        <f t="shared" si="50"/>
        <v>0</v>
      </c>
      <c r="X252" s="31">
        <f t="shared" si="50"/>
        <v>0</v>
      </c>
      <c r="Y252" s="59">
        <f>X252/G252*100</f>
        <v>0</v>
      </c>
      <c r="Z252" s="10">
        <f>Z253</f>
        <v>0</v>
      </c>
    </row>
    <row r="253" spans="1:26" ht="32.25" outlineLevel="6" thickBot="1">
      <c r="A253" s="102" t="s">
        <v>150</v>
      </c>
      <c r="B253" s="109">
        <v>951</v>
      </c>
      <c r="C253" s="93" t="s">
        <v>80</v>
      </c>
      <c r="D253" s="93" t="s">
        <v>262</v>
      </c>
      <c r="E253" s="93" t="s">
        <v>5</v>
      </c>
      <c r="F253" s="93"/>
      <c r="G253" s="16">
        <f>G254</f>
        <v>500</v>
      </c>
      <c r="H253" s="32">
        <f aca="true" t="shared" si="51" ref="H253:X253">H254+H257</f>
        <v>0</v>
      </c>
      <c r="I253" s="32">
        <f t="shared" si="51"/>
        <v>0</v>
      </c>
      <c r="J253" s="32">
        <f t="shared" si="51"/>
        <v>0</v>
      </c>
      <c r="K253" s="32">
        <f t="shared" si="51"/>
        <v>0</v>
      </c>
      <c r="L253" s="32">
        <f t="shared" si="51"/>
        <v>0</v>
      </c>
      <c r="M253" s="32">
        <f t="shared" si="51"/>
        <v>0</v>
      </c>
      <c r="N253" s="32">
        <f t="shared" si="51"/>
        <v>0</v>
      </c>
      <c r="O253" s="32">
        <f t="shared" si="51"/>
        <v>0</v>
      </c>
      <c r="P253" s="32">
        <f t="shared" si="51"/>
        <v>0</v>
      </c>
      <c r="Q253" s="32">
        <f t="shared" si="51"/>
        <v>0</v>
      </c>
      <c r="R253" s="32">
        <f t="shared" si="51"/>
        <v>0</v>
      </c>
      <c r="S253" s="32">
        <f t="shared" si="51"/>
        <v>0</v>
      </c>
      <c r="T253" s="32">
        <f t="shared" si="51"/>
        <v>0</v>
      </c>
      <c r="U253" s="32">
        <f t="shared" si="51"/>
        <v>0</v>
      </c>
      <c r="V253" s="32">
        <f t="shared" si="51"/>
        <v>0</v>
      </c>
      <c r="W253" s="32">
        <f t="shared" si="51"/>
        <v>0</v>
      </c>
      <c r="X253" s="32">
        <f t="shared" si="51"/>
        <v>0</v>
      </c>
      <c r="Y253" s="59">
        <f>X253/G253*100</f>
        <v>0</v>
      </c>
      <c r="Z253" s="16">
        <f>Z254</f>
        <v>0</v>
      </c>
    </row>
    <row r="254" spans="1:26" ht="45" customHeight="1" outlineLevel="6" thickBot="1">
      <c r="A254" s="117" t="s">
        <v>263</v>
      </c>
      <c r="B254" s="92">
        <v>951</v>
      </c>
      <c r="C254" s="93" t="s">
        <v>80</v>
      </c>
      <c r="D254" s="93" t="s">
        <v>264</v>
      </c>
      <c r="E254" s="93" t="s">
        <v>5</v>
      </c>
      <c r="F254" s="93"/>
      <c r="G254" s="16">
        <f>G255</f>
        <v>500</v>
      </c>
      <c r="H254" s="24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42"/>
      <c r="X254" s="65">
        <v>0</v>
      </c>
      <c r="Y254" s="59">
        <f>X254/G254*100</f>
        <v>0</v>
      </c>
      <c r="Z254" s="16">
        <f>Z255</f>
        <v>0</v>
      </c>
    </row>
    <row r="255" spans="1:26" ht="34.5" customHeight="1" outlineLevel="6" thickBot="1">
      <c r="A255" s="5" t="s">
        <v>108</v>
      </c>
      <c r="B255" s="21">
        <v>951</v>
      </c>
      <c r="C255" s="6" t="s">
        <v>80</v>
      </c>
      <c r="D255" s="6" t="s">
        <v>264</v>
      </c>
      <c r="E255" s="6" t="s">
        <v>102</v>
      </c>
      <c r="F255" s="6"/>
      <c r="G255" s="7">
        <f>G256</f>
        <v>500</v>
      </c>
      <c r="H255" s="77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75"/>
      <c r="Y255" s="59"/>
      <c r="Z255" s="7">
        <f>Z256</f>
        <v>0</v>
      </c>
    </row>
    <row r="256" spans="1:26" ht="32.25" outlineLevel="6" thickBot="1">
      <c r="A256" s="90" t="s">
        <v>110</v>
      </c>
      <c r="B256" s="94">
        <v>951</v>
      </c>
      <c r="C256" s="95" t="s">
        <v>80</v>
      </c>
      <c r="D256" s="95" t="s">
        <v>264</v>
      </c>
      <c r="E256" s="95" t="s">
        <v>104</v>
      </c>
      <c r="F256" s="95"/>
      <c r="G256" s="100">
        <v>500</v>
      </c>
      <c r="H256" s="31">
        <f aca="true" t="shared" si="52" ref="H256:X256">H257</f>
        <v>0</v>
      </c>
      <c r="I256" s="31">
        <f t="shared" si="52"/>
        <v>0</v>
      </c>
      <c r="J256" s="31">
        <f t="shared" si="52"/>
        <v>0</v>
      </c>
      <c r="K256" s="31">
        <f t="shared" si="52"/>
        <v>0</v>
      </c>
      <c r="L256" s="31">
        <f t="shared" si="52"/>
        <v>0</v>
      </c>
      <c r="M256" s="31">
        <f t="shared" si="52"/>
        <v>0</v>
      </c>
      <c r="N256" s="31">
        <f t="shared" si="52"/>
        <v>0</v>
      </c>
      <c r="O256" s="31">
        <f t="shared" si="52"/>
        <v>0</v>
      </c>
      <c r="P256" s="31">
        <f t="shared" si="52"/>
        <v>0</v>
      </c>
      <c r="Q256" s="31">
        <f t="shared" si="52"/>
        <v>0</v>
      </c>
      <c r="R256" s="31">
        <f t="shared" si="52"/>
        <v>0</v>
      </c>
      <c r="S256" s="31">
        <f t="shared" si="52"/>
        <v>0</v>
      </c>
      <c r="T256" s="31">
        <f t="shared" si="52"/>
        <v>0</v>
      </c>
      <c r="U256" s="31">
        <f t="shared" si="52"/>
        <v>0</v>
      </c>
      <c r="V256" s="31">
        <f t="shared" si="52"/>
        <v>0</v>
      </c>
      <c r="W256" s="31">
        <f t="shared" si="52"/>
        <v>0</v>
      </c>
      <c r="X256" s="31">
        <f t="shared" si="52"/>
        <v>0</v>
      </c>
      <c r="Y256" s="59">
        <f>X256/G256*100</f>
        <v>0</v>
      </c>
      <c r="Z256" s="100">
        <v>0</v>
      </c>
    </row>
    <row r="257" spans="1:26" ht="32.25" outlineLevel="6" thickBot="1">
      <c r="A257" s="89" t="s">
        <v>83</v>
      </c>
      <c r="B257" s="19">
        <v>951</v>
      </c>
      <c r="C257" s="9" t="s">
        <v>84</v>
      </c>
      <c r="D257" s="9" t="s">
        <v>6</v>
      </c>
      <c r="E257" s="9" t="s">
        <v>5</v>
      </c>
      <c r="F257" s="6"/>
      <c r="G257" s="10">
        <f>G258</f>
        <v>0</v>
      </c>
      <c r="H257" s="77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5">
        <v>0</v>
      </c>
      <c r="Y257" s="59" t="e">
        <f>X257/G257*100</f>
        <v>#DIV/0!</v>
      </c>
      <c r="Z257" s="10">
        <f>Z258</f>
        <v>0</v>
      </c>
    </row>
    <row r="258" spans="1:26" ht="32.25" outlineLevel="6" thickBot="1">
      <c r="A258" s="102" t="s">
        <v>150</v>
      </c>
      <c r="B258" s="109">
        <v>951</v>
      </c>
      <c r="C258" s="93" t="s">
        <v>84</v>
      </c>
      <c r="D258" s="93" t="s">
        <v>262</v>
      </c>
      <c r="E258" s="93" t="s">
        <v>5</v>
      </c>
      <c r="F258" s="93"/>
      <c r="G258" s="16">
        <f>G259</f>
        <v>0</v>
      </c>
      <c r="H258" s="77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5"/>
      <c r="Y258" s="59"/>
      <c r="Z258" s="16">
        <f>Z259</f>
        <v>0</v>
      </c>
    </row>
    <row r="259" spans="1:26" ht="65.25" customHeight="1" outlineLevel="6" thickBot="1">
      <c r="A259" s="5" t="s">
        <v>265</v>
      </c>
      <c r="B259" s="21">
        <v>951</v>
      </c>
      <c r="C259" s="6" t="s">
        <v>84</v>
      </c>
      <c r="D259" s="6" t="s">
        <v>266</v>
      </c>
      <c r="E259" s="6" t="s">
        <v>5</v>
      </c>
      <c r="F259" s="6"/>
      <c r="G259" s="7">
        <f>G260</f>
        <v>0</v>
      </c>
      <c r="H259" s="29">
        <f aca="true" t="shared" si="53" ref="H259:X259">H260+H265</f>
        <v>0</v>
      </c>
      <c r="I259" s="29">
        <f t="shared" si="53"/>
        <v>0</v>
      </c>
      <c r="J259" s="29">
        <f t="shared" si="53"/>
        <v>0</v>
      </c>
      <c r="K259" s="29">
        <f t="shared" si="53"/>
        <v>0</v>
      </c>
      <c r="L259" s="29">
        <f t="shared" si="53"/>
        <v>0</v>
      </c>
      <c r="M259" s="29">
        <f t="shared" si="53"/>
        <v>0</v>
      </c>
      <c r="N259" s="29">
        <f t="shared" si="53"/>
        <v>0</v>
      </c>
      <c r="O259" s="29">
        <f t="shared" si="53"/>
        <v>0</v>
      </c>
      <c r="P259" s="29">
        <f t="shared" si="53"/>
        <v>0</v>
      </c>
      <c r="Q259" s="29">
        <f t="shared" si="53"/>
        <v>0</v>
      </c>
      <c r="R259" s="29">
        <f t="shared" si="53"/>
        <v>0</v>
      </c>
      <c r="S259" s="29">
        <f t="shared" si="53"/>
        <v>0</v>
      </c>
      <c r="T259" s="29">
        <f t="shared" si="53"/>
        <v>0</v>
      </c>
      <c r="U259" s="29">
        <f t="shared" si="53"/>
        <v>0</v>
      </c>
      <c r="V259" s="29">
        <f t="shared" si="53"/>
        <v>0</v>
      </c>
      <c r="W259" s="29">
        <f t="shared" si="53"/>
        <v>0</v>
      </c>
      <c r="X259" s="73">
        <f t="shared" si="53"/>
        <v>1410.7881399999999</v>
      </c>
      <c r="Y259" s="59" t="e">
        <f>X259/G259*100</f>
        <v>#DIV/0!</v>
      </c>
      <c r="Z259" s="7">
        <f>Z260</f>
        <v>0</v>
      </c>
    </row>
    <row r="260" spans="1:26" ht="16.5" outlineLevel="6" thickBot="1">
      <c r="A260" s="90" t="s">
        <v>134</v>
      </c>
      <c r="B260" s="94">
        <v>951</v>
      </c>
      <c r="C260" s="95" t="s">
        <v>84</v>
      </c>
      <c r="D260" s="95" t="s">
        <v>266</v>
      </c>
      <c r="E260" s="95" t="s">
        <v>133</v>
      </c>
      <c r="F260" s="95"/>
      <c r="G260" s="100">
        <v>0</v>
      </c>
      <c r="H260" s="31">
        <f aca="true" t="shared" si="54" ref="H260:X260">H261</f>
        <v>0</v>
      </c>
      <c r="I260" s="31">
        <f t="shared" si="54"/>
        <v>0</v>
      </c>
      <c r="J260" s="31">
        <f t="shared" si="54"/>
        <v>0</v>
      </c>
      <c r="K260" s="31">
        <f t="shared" si="54"/>
        <v>0</v>
      </c>
      <c r="L260" s="31">
        <f t="shared" si="54"/>
        <v>0</v>
      </c>
      <c r="M260" s="31">
        <f t="shared" si="54"/>
        <v>0</v>
      </c>
      <c r="N260" s="31">
        <f t="shared" si="54"/>
        <v>0</v>
      </c>
      <c r="O260" s="31">
        <f t="shared" si="54"/>
        <v>0</v>
      </c>
      <c r="P260" s="31">
        <f t="shared" si="54"/>
        <v>0</v>
      </c>
      <c r="Q260" s="31">
        <f t="shared" si="54"/>
        <v>0</v>
      </c>
      <c r="R260" s="31">
        <f t="shared" si="54"/>
        <v>0</v>
      </c>
      <c r="S260" s="31">
        <f t="shared" si="54"/>
        <v>0</v>
      </c>
      <c r="T260" s="31">
        <f t="shared" si="54"/>
        <v>0</v>
      </c>
      <c r="U260" s="31">
        <f t="shared" si="54"/>
        <v>0</v>
      </c>
      <c r="V260" s="31">
        <f t="shared" si="54"/>
        <v>0</v>
      </c>
      <c r="W260" s="31">
        <f t="shared" si="54"/>
        <v>0</v>
      </c>
      <c r="X260" s="69">
        <f t="shared" si="54"/>
        <v>1362.07314</v>
      </c>
      <c r="Y260" s="59" t="e">
        <f>X260/G260*100</f>
        <v>#DIV/0!</v>
      </c>
      <c r="Z260" s="100">
        <v>0</v>
      </c>
    </row>
    <row r="261" spans="1:26" ht="19.5" customHeight="1" outlineLevel="6" thickBot="1">
      <c r="A261" s="111" t="s">
        <v>72</v>
      </c>
      <c r="B261" s="18">
        <v>951</v>
      </c>
      <c r="C261" s="14" t="s">
        <v>71</v>
      </c>
      <c r="D261" s="14" t="s">
        <v>6</v>
      </c>
      <c r="E261" s="14" t="s">
        <v>5</v>
      </c>
      <c r="F261" s="14"/>
      <c r="G261" s="15">
        <f>G262+G268</f>
        <v>1950</v>
      </c>
      <c r="H261" s="32">
        <f aca="true" t="shared" si="55" ref="H261:X261">H262</f>
        <v>0</v>
      </c>
      <c r="I261" s="32">
        <f t="shared" si="55"/>
        <v>0</v>
      </c>
      <c r="J261" s="32">
        <f t="shared" si="55"/>
        <v>0</v>
      </c>
      <c r="K261" s="32">
        <f t="shared" si="55"/>
        <v>0</v>
      </c>
      <c r="L261" s="32">
        <f t="shared" si="55"/>
        <v>0</v>
      </c>
      <c r="M261" s="32">
        <f t="shared" si="55"/>
        <v>0</v>
      </c>
      <c r="N261" s="32">
        <f t="shared" si="55"/>
        <v>0</v>
      </c>
      <c r="O261" s="32">
        <f t="shared" si="55"/>
        <v>0</v>
      </c>
      <c r="P261" s="32">
        <f t="shared" si="55"/>
        <v>0</v>
      </c>
      <c r="Q261" s="32">
        <f t="shared" si="55"/>
        <v>0</v>
      </c>
      <c r="R261" s="32">
        <f t="shared" si="55"/>
        <v>0</v>
      </c>
      <c r="S261" s="32">
        <f t="shared" si="55"/>
        <v>0</v>
      </c>
      <c r="T261" s="32">
        <f t="shared" si="55"/>
        <v>0</v>
      </c>
      <c r="U261" s="32">
        <f t="shared" si="55"/>
        <v>0</v>
      </c>
      <c r="V261" s="32">
        <f t="shared" si="55"/>
        <v>0</v>
      </c>
      <c r="W261" s="32">
        <f t="shared" si="55"/>
        <v>0</v>
      </c>
      <c r="X261" s="70">
        <f t="shared" si="55"/>
        <v>1362.07314</v>
      </c>
      <c r="Y261" s="59">
        <f>X261/G261*100</f>
        <v>69.84990461538462</v>
      </c>
      <c r="Z261" s="15">
        <f>Z262+Z268</f>
        <v>1970</v>
      </c>
    </row>
    <row r="262" spans="1:26" ht="34.5" customHeight="1" outlineLevel="6" thickBot="1">
      <c r="A262" s="129" t="s">
        <v>44</v>
      </c>
      <c r="B262" s="18">
        <v>951</v>
      </c>
      <c r="C262" s="130" t="s">
        <v>82</v>
      </c>
      <c r="D262" s="130" t="s">
        <v>267</v>
      </c>
      <c r="E262" s="130" t="s">
        <v>5</v>
      </c>
      <c r="F262" s="130"/>
      <c r="G262" s="131">
        <f>G263</f>
        <v>1900</v>
      </c>
      <c r="H262" s="34">
        <f aca="true" t="shared" si="56" ref="H262:X262">H264</f>
        <v>0</v>
      </c>
      <c r="I262" s="34">
        <f t="shared" si="56"/>
        <v>0</v>
      </c>
      <c r="J262" s="34">
        <f t="shared" si="56"/>
        <v>0</v>
      </c>
      <c r="K262" s="34">
        <f t="shared" si="56"/>
        <v>0</v>
      </c>
      <c r="L262" s="34">
        <f t="shared" si="56"/>
        <v>0</v>
      </c>
      <c r="M262" s="34">
        <f t="shared" si="56"/>
        <v>0</v>
      </c>
      <c r="N262" s="34">
        <f t="shared" si="56"/>
        <v>0</v>
      </c>
      <c r="O262" s="34">
        <f t="shared" si="56"/>
        <v>0</v>
      </c>
      <c r="P262" s="34">
        <f t="shared" si="56"/>
        <v>0</v>
      </c>
      <c r="Q262" s="34">
        <f t="shared" si="56"/>
        <v>0</v>
      </c>
      <c r="R262" s="34">
        <f t="shared" si="56"/>
        <v>0</v>
      </c>
      <c r="S262" s="34">
        <f t="shared" si="56"/>
        <v>0</v>
      </c>
      <c r="T262" s="34">
        <f t="shared" si="56"/>
        <v>0</v>
      </c>
      <c r="U262" s="34">
        <f t="shared" si="56"/>
        <v>0</v>
      </c>
      <c r="V262" s="34">
        <f t="shared" si="56"/>
        <v>0</v>
      </c>
      <c r="W262" s="34">
        <f t="shared" si="56"/>
        <v>0</v>
      </c>
      <c r="X262" s="64">
        <f t="shared" si="56"/>
        <v>1362.07314</v>
      </c>
      <c r="Y262" s="59">
        <f>X262/G262*100</f>
        <v>71.68806</v>
      </c>
      <c r="Z262" s="131">
        <f>Z263</f>
        <v>1900</v>
      </c>
    </row>
    <row r="263" spans="1:26" ht="33" customHeight="1" outlineLevel="6" thickBot="1">
      <c r="A263" s="115" t="s">
        <v>160</v>
      </c>
      <c r="B263" s="19">
        <v>951</v>
      </c>
      <c r="C263" s="11" t="s">
        <v>82</v>
      </c>
      <c r="D263" s="11" t="s">
        <v>161</v>
      </c>
      <c r="E263" s="11" t="s">
        <v>5</v>
      </c>
      <c r="F263" s="11"/>
      <c r="G263" s="12">
        <f>G264</f>
        <v>1900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81"/>
      <c r="Y263" s="59"/>
      <c r="Z263" s="12">
        <f>Z264</f>
        <v>1900</v>
      </c>
    </row>
    <row r="264" spans="1:26" ht="33.75" customHeight="1" outlineLevel="6" thickBot="1">
      <c r="A264" s="115" t="s">
        <v>162</v>
      </c>
      <c r="B264" s="19">
        <v>951</v>
      </c>
      <c r="C264" s="9" t="s">
        <v>82</v>
      </c>
      <c r="D264" s="9" t="s">
        <v>163</v>
      </c>
      <c r="E264" s="9" t="s">
        <v>5</v>
      </c>
      <c r="F264" s="9"/>
      <c r="G264" s="10">
        <f>G265</f>
        <v>1900</v>
      </c>
      <c r="H264" s="25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43"/>
      <c r="X264" s="65">
        <v>1362.07314</v>
      </c>
      <c r="Y264" s="59">
        <f>X264/G264*100</f>
        <v>71.68806</v>
      </c>
      <c r="Z264" s="10">
        <f>Z265</f>
        <v>1900</v>
      </c>
    </row>
    <row r="265" spans="1:26" ht="50.25" customHeight="1" outlineLevel="6" thickBot="1">
      <c r="A265" s="117" t="s">
        <v>268</v>
      </c>
      <c r="B265" s="92">
        <v>951</v>
      </c>
      <c r="C265" s="93" t="s">
        <v>82</v>
      </c>
      <c r="D265" s="93" t="s">
        <v>269</v>
      </c>
      <c r="E265" s="93" t="s">
        <v>5</v>
      </c>
      <c r="F265" s="93"/>
      <c r="G265" s="16">
        <f>G266</f>
        <v>1900</v>
      </c>
      <c r="H265" s="31">
        <f aca="true" t="shared" si="57" ref="H265:X267">H266</f>
        <v>0</v>
      </c>
      <c r="I265" s="31">
        <f t="shared" si="57"/>
        <v>0</v>
      </c>
      <c r="J265" s="31">
        <f t="shared" si="57"/>
        <v>0</v>
      </c>
      <c r="K265" s="31">
        <f t="shared" si="57"/>
        <v>0</v>
      </c>
      <c r="L265" s="31">
        <f t="shared" si="57"/>
        <v>0</v>
      </c>
      <c r="M265" s="31">
        <f t="shared" si="57"/>
        <v>0</v>
      </c>
      <c r="N265" s="31">
        <f t="shared" si="57"/>
        <v>0</v>
      </c>
      <c r="O265" s="31">
        <f t="shared" si="57"/>
        <v>0</v>
      </c>
      <c r="P265" s="31">
        <f t="shared" si="57"/>
        <v>0</v>
      </c>
      <c r="Q265" s="31">
        <f t="shared" si="57"/>
        <v>0</v>
      </c>
      <c r="R265" s="31">
        <f t="shared" si="57"/>
        <v>0</v>
      </c>
      <c r="S265" s="31">
        <f t="shared" si="57"/>
        <v>0</v>
      </c>
      <c r="T265" s="31">
        <f t="shared" si="57"/>
        <v>0</v>
      </c>
      <c r="U265" s="31">
        <f t="shared" si="57"/>
        <v>0</v>
      </c>
      <c r="V265" s="31">
        <f t="shared" si="57"/>
        <v>0</v>
      </c>
      <c r="W265" s="31">
        <f t="shared" si="57"/>
        <v>0</v>
      </c>
      <c r="X265" s="66">
        <f t="shared" si="57"/>
        <v>48.715</v>
      </c>
      <c r="Y265" s="59">
        <f>X265/G265*100</f>
        <v>2.563947368421053</v>
      </c>
      <c r="Z265" s="16">
        <f>Z266</f>
        <v>1900</v>
      </c>
    </row>
    <row r="266" spans="1:26" ht="16.5" outlineLevel="6" thickBot="1">
      <c r="A266" s="5" t="s">
        <v>137</v>
      </c>
      <c r="B266" s="21">
        <v>951</v>
      </c>
      <c r="C266" s="6" t="s">
        <v>82</v>
      </c>
      <c r="D266" s="6" t="s">
        <v>269</v>
      </c>
      <c r="E266" s="6" t="s">
        <v>136</v>
      </c>
      <c r="F266" s="6"/>
      <c r="G266" s="7">
        <f>G267</f>
        <v>1900</v>
      </c>
      <c r="H266" s="32">
        <f t="shared" si="57"/>
        <v>0</v>
      </c>
      <c r="I266" s="32">
        <f t="shared" si="57"/>
        <v>0</v>
      </c>
      <c r="J266" s="32">
        <f t="shared" si="57"/>
        <v>0</v>
      </c>
      <c r="K266" s="32">
        <f t="shared" si="57"/>
        <v>0</v>
      </c>
      <c r="L266" s="32">
        <f t="shared" si="57"/>
        <v>0</v>
      </c>
      <c r="M266" s="32">
        <f t="shared" si="57"/>
        <v>0</v>
      </c>
      <c r="N266" s="32">
        <f t="shared" si="57"/>
        <v>0</v>
      </c>
      <c r="O266" s="32">
        <f t="shared" si="57"/>
        <v>0</v>
      </c>
      <c r="P266" s="32">
        <f t="shared" si="57"/>
        <v>0</v>
      </c>
      <c r="Q266" s="32">
        <f t="shared" si="57"/>
        <v>0</v>
      </c>
      <c r="R266" s="32">
        <f t="shared" si="57"/>
        <v>0</v>
      </c>
      <c r="S266" s="32">
        <f t="shared" si="57"/>
        <v>0</v>
      </c>
      <c r="T266" s="32">
        <f t="shared" si="57"/>
        <v>0</v>
      </c>
      <c r="U266" s="32">
        <f t="shared" si="57"/>
        <v>0</v>
      </c>
      <c r="V266" s="32">
        <f t="shared" si="57"/>
        <v>0</v>
      </c>
      <c r="W266" s="32">
        <f t="shared" si="57"/>
        <v>0</v>
      </c>
      <c r="X266" s="67">
        <f>X267</f>
        <v>48.715</v>
      </c>
      <c r="Y266" s="59">
        <f>X266/G266*100</f>
        <v>2.563947368421053</v>
      </c>
      <c r="Z266" s="7">
        <f>Z267</f>
        <v>1900</v>
      </c>
    </row>
    <row r="267" spans="1:26" ht="50.25" customHeight="1" outlineLevel="6" thickBot="1">
      <c r="A267" s="101" t="s">
        <v>90</v>
      </c>
      <c r="B267" s="94">
        <v>951</v>
      </c>
      <c r="C267" s="95" t="s">
        <v>82</v>
      </c>
      <c r="D267" s="95" t="s">
        <v>269</v>
      </c>
      <c r="E267" s="95" t="s">
        <v>93</v>
      </c>
      <c r="F267" s="95"/>
      <c r="G267" s="100">
        <v>1900</v>
      </c>
      <c r="H267" s="34">
        <f t="shared" si="57"/>
        <v>0</v>
      </c>
      <c r="I267" s="34">
        <f t="shared" si="57"/>
        <v>0</v>
      </c>
      <c r="J267" s="34">
        <f t="shared" si="57"/>
        <v>0</v>
      </c>
      <c r="K267" s="34">
        <f t="shared" si="57"/>
        <v>0</v>
      </c>
      <c r="L267" s="34">
        <f t="shared" si="57"/>
        <v>0</v>
      </c>
      <c r="M267" s="34">
        <f t="shared" si="57"/>
        <v>0</v>
      </c>
      <c r="N267" s="34">
        <f t="shared" si="57"/>
        <v>0</v>
      </c>
      <c r="O267" s="34">
        <f t="shared" si="57"/>
        <v>0</v>
      </c>
      <c r="P267" s="34">
        <f t="shared" si="57"/>
        <v>0</v>
      </c>
      <c r="Q267" s="34">
        <f t="shared" si="57"/>
        <v>0</v>
      </c>
      <c r="R267" s="34">
        <f t="shared" si="57"/>
        <v>0</v>
      </c>
      <c r="S267" s="34">
        <f t="shared" si="57"/>
        <v>0</v>
      </c>
      <c r="T267" s="34">
        <f t="shared" si="57"/>
        <v>0</v>
      </c>
      <c r="U267" s="34">
        <f t="shared" si="57"/>
        <v>0</v>
      </c>
      <c r="V267" s="34">
        <f t="shared" si="57"/>
        <v>0</v>
      </c>
      <c r="W267" s="34">
        <f t="shared" si="57"/>
        <v>0</v>
      </c>
      <c r="X267" s="68">
        <f>X268</f>
        <v>48.715</v>
      </c>
      <c r="Y267" s="59">
        <f>X267/G267*100</f>
        <v>2.563947368421053</v>
      </c>
      <c r="Z267" s="100">
        <v>1900</v>
      </c>
    </row>
    <row r="268" spans="1:26" ht="32.25" outlineLevel="6" thickBot="1">
      <c r="A268" s="127" t="s">
        <v>73</v>
      </c>
      <c r="B268" s="18">
        <v>951</v>
      </c>
      <c r="C268" s="39" t="s">
        <v>74</v>
      </c>
      <c r="D268" s="39" t="s">
        <v>6</v>
      </c>
      <c r="E268" s="39" t="s">
        <v>5</v>
      </c>
      <c r="F268" s="39"/>
      <c r="G268" s="122">
        <f>G269</f>
        <v>50</v>
      </c>
      <c r="H268" s="25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43"/>
      <c r="X268" s="65">
        <v>48.715</v>
      </c>
      <c r="Y268" s="59">
        <f>X268/G268*100</f>
        <v>97.43</v>
      </c>
      <c r="Z268" s="122">
        <f>Z269</f>
        <v>70</v>
      </c>
    </row>
    <row r="269" spans="1:26" ht="32.25" customHeight="1" outlineLevel="6" thickBot="1">
      <c r="A269" s="115" t="s">
        <v>160</v>
      </c>
      <c r="B269" s="19">
        <v>951</v>
      </c>
      <c r="C269" s="11" t="s">
        <v>74</v>
      </c>
      <c r="D269" s="11" t="s">
        <v>161</v>
      </c>
      <c r="E269" s="11" t="s">
        <v>5</v>
      </c>
      <c r="F269" s="11"/>
      <c r="G269" s="12">
        <f>G270</f>
        <v>50</v>
      </c>
      <c r="H269" s="10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75"/>
      <c r="Y269" s="59"/>
      <c r="Z269" s="12">
        <f>Z270</f>
        <v>70</v>
      </c>
    </row>
    <row r="270" spans="1:26" ht="33.75" customHeight="1" outlineLevel="6" thickBot="1">
      <c r="A270" s="115" t="s">
        <v>162</v>
      </c>
      <c r="B270" s="19">
        <v>951</v>
      </c>
      <c r="C270" s="11" t="s">
        <v>74</v>
      </c>
      <c r="D270" s="11" t="s">
        <v>163</v>
      </c>
      <c r="E270" s="11" t="s">
        <v>5</v>
      </c>
      <c r="F270" s="11"/>
      <c r="G270" s="12">
        <f>G271</f>
        <v>50</v>
      </c>
      <c r="H270" s="29">
        <f aca="true" t="shared" si="58" ref="H270:X273">H271</f>
        <v>0</v>
      </c>
      <c r="I270" s="29">
        <f t="shared" si="58"/>
        <v>0</v>
      </c>
      <c r="J270" s="29">
        <f t="shared" si="58"/>
        <v>0</v>
      </c>
      <c r="K270" s="29">
        <f t="shared" si="58"/>
        <v>0</v>
      </c>
      <c r="L270" s="29">
        <f t="shared" si="58"/>
        <v>0</v>
      </c>
      <c r="M270" s="29">
        <f t="shared" si="58"/>
        <v>0</v>
      </c>
      <c r="N270" s="29">
        <f t="shared" si="58"/>
        <v>0</v>
      </c>
      <c r="O270" s="29">
        <f t="shared" si="58"/>
        <v>0</v>
      </c>
      <c r="P270" s="29">
        <f t="shared" si="58"/>
        <v>0</v>
      </c>
      <c r="Q270" s="29">
        <f t="shared" si="58"/>
        <v>0</v>
      </c>
      <c r="R270" s="29">
        <f t="shared" si="58"/>
        <v>0</v>
      </c>
      <c r="S270" s="29">
        <f t="shared" si="58"/>
        <v>0</v>
      </c>
      <c r="T270" s="29">
        <f t="shared" si="58"/>
        <v>0</v>
      </c>
      <c r="U270" s="29">
        <f t="shared" si="58"/>
        <v>0</v>
      </c>
      <c r="V270" s="29">
        <f t="shared" si="58"/>
        <v>0</v>
      </c>
      <c r="W270" s="29">
        <f t="shared" si="58"/>
        <v>0</v>
      </c>
      <c r="X270" s="73">
        <f t="shared" si="58"/>
        <v>0</v>
      </c>
      <c r="Y270" s="59">
        <f aca="true" t="shared" si="59" ref="Y270:Y278">X270/G270*100</f>
        <v>0</v>
      </c>
      <c r="Z270" s="12">
        <f>Z271</f>
        <v>70</v>
      </c>
    </row>
    <row r="271" spans="1:26" ht="66.75" customHeight="1" outlineLevel="6" thickBot="1">
      <c r="A271" s="96" t="s">
        <v>270</v>
      </c>
      <c r="B271" s="92">
        <v>951</v>
      </c>
      <c r="C271" s="93" t="s">
        <v>74</v>
      </c>
      <c r="D271" s="93" t="s">
        <v>271</v>
      </c>
      <c r="E271" s="93" t="s">
        <v>5</v>
      </c>
      <c r="F271" s="93"/>
      <c r="G271" s="16">
        <f>G272</f>
        <v>50</v>
      </c>
      <c r="H271" s="31">
        <f t="shared" si="58"/>
        <v>0</v>
      </c>
      <c r="I271" s="31">
        <f t="shared" si="58"/>
        <v>0</v>
      </c>
      <c r="J271" s="31">
        <f t="shared" si="58"/>
        <v>0</v>
      </c>
      <c r="K271" s="31">
        <f t="shared" si="58"/>
        <v>0</v>
      </c>
      <c r="L271" s="31">
        <f t="shared" si="58"/>
        <v>0</v>
      </c>
      <c r="M271" s="31">
        <f t="shared" si="58"/>
        <v>0</v>
      </c>
      <c r="N271" s="31">
        <f t="shared" si="58"/>
        <v>0</v>
      </c>
      <c r="O271" s="31">
        <f t="shared" si="58"/>
        <v>0</v>
      </c>
      <c r="P271" s="31">
        <f t="shared" si="58"/>
        <v>0</v>
      </c>
      <c r="Q271" s="31">
        <f t="shared" si="58"/>
        <v>0</v>
      </c>
      <c r="R271" s="31">
        <f t="shared" si="58"/>
        <v>0</v>
      </c>
      <c r="S271" s="31">
        <f t="shared" si="58"/>
        <v>0</v>
      </c>
      <c r="T271" s="31">
        <f t="shared" si="58"/>
        <v>0</v>
      </c>
      <c r="U271" s="31">
        <f t="shared" si="58"/>
        <v>0</v>
      </c>
      <c r="V271" s="31">
        <f t="shared" si="58"/>
        <v>0</v>
      </c>
      <c r="W271" s="31">
        <f t="shared" si="58"/>
        <v>0</v>
      </c>
      <c r="X271" s="66">
        <f t="shared" si="58"/>
        <v>0</v>
      </c>
      <c r="Y271" s="59">
        <f t="shared" si="59"/>
        <v>0</v>
      </c>
      <c r="Z271" s="16">
        <f>Z272</f>
        <v>70</v>
      </c>
    </row>
    <row r="272" spans="1:26" ht="32.25" outlineLevel="6" thickBot="1">
      <c r="A272" s="5" t="s">
        <v>108</v>
      </c>
      <c r="B272" s="21">
        <v>951</v>
      </c>
      <c r="C272" s="6" t="s">
        <v>74</v>
      </c>
      <c r="D272" s="6" t="s">
        <v>271</v>
      </c>
      <c r="E272" s="6" t="s">
        <v>102</v>
      </c>
      <c r="F272" s="6"/>
      <c r="G272" s="7">
        <f>G273</f>
        <v>50</v>
      </c>
      <c r="H272" s="32">
        <f t="shared" si="58"/>
        <v>0</v>
      </c>
      <c r="I272" s="32">
        <f t="shared" si="58"/>
        <v>0</v>
      </c>
      <c r="J272" s="32">
        <f t="shared" si="58"/>
        <v>0</v>
      </c>
      <c r="K272" s="32">
        <f t="shared" si="58"/>
        <v>0</v>
      </c>
      <c r="L272" s="32">
        <f t="shared" si="58"/>
        <v>0</v>
      </c>
      <c r="M272" s="32">
        <f t="shared" si="58"/>
        <v>0</v>
      </c>
      <c r="N272" s="32">
        <f t="shared" si="58"/>
        <v>0</v>
      </c>
      <c r="O272" s="32">
        <f t="shared" si="58"/>
        <v>0</v>
      </c>
      <c r="P272" s="32">
        <f t="shared" si="58"/>
        <v>0</v>
      </c>
      <c r="Q272" s="32">
        <f t="shared" si="58"/>
        <v>0</v>
      </c>
      <c r="R272" s="32">
        <f t="shared" si="58"/>
        <v>0</v>
      </c>
      <c r="S272" s="32">
        <f t="shared" si="58"/>
        <v>0</v>
      </c>
      <c r="T272" s="32">
        <f t="shared" si="58"/>
        <v>0</v>
      </c>
      <c r="U272" s="32">
        <f t="shared" si="58"/>
        <v>0</v>
      </c>
      <c r="V272" s="32">
        <f t="shared" si="58"/>
        <v>0</v>
      </c>
      <c r="W272" s="32">
        <f t="shared" si="58"/>
        <v>0</v>
      </c>
      <c r="X272" s="67">
        <f t="shared" si="58"/>
        <v>0</v>
      </c>
      <c r="Y272" s="59">
        <f t="shared" si="59"/>
        <v>0</v>
      </c>
      <c r="Z272" s="7">
        <f>Z273</f>
        <v>70</v>
      </c>
    </row>
    <row r="273" spans="1:26" ht="32.25" outlineLevel="6" thickBot="1">
      <c r="A273" s="90" t="s">
        <v>110</v>
      </c>
      <c r="B273" s="94">
        <v>951</v>
      </c>
      <c r="C273" s="95" t="s">
        <v>74</v>
      </c>
      <c r="D273" s="95" t="s">
        <v>271</v>
      </c>
      <c r="E273" s="95" t="s">
        <v>104</v>
      </c>
      <c r="F273" s="95"/>
      <c r="G273" s="100">
        <v>50</v>
      </c>
      <c r="H273" s="34">
        <f t="shared" si="58"/>
        <v>0</v>
      </c>
      <c r="I273" s="34">
        <f t="shared" si="58"/>
        <v>0</v>
      </c>
      <c r="J273" s="34">
        <f t="shared" si="58"/>
        <v>0</v>
      </c>
      <c r="K273" s="34">
        <f t="shared" si="58"/>
        <v>0</v>
      </c>
      <c r="L273" s="34">
        <f t="shared" si="58"/>
        <v>0</v>
      </c>
      <c r="M273" s="34">
        <f t="shared" si="58"/>
        <v>0</v>
      </c>
      <c r="N273" s="34">
        <f t="shared" si="58"/>
        <v>0</v>
      </c>
      <c r="O273" s="34">
        <f t="shared" si="58"/>
        <v>0</v>
      </c>
      <c r="P273" s="34">
        <f t="shared" si="58"/>
        <v>0</v>
      </c>
      <c r="Q273" s="34">
        <f t="shared" si="58"/>
        <v>0</v>
      </c>
      <c r="R273" s="34">
        <f t="shared" si="58"/>
        <v>0</v>
      </c>
      <c r="S273" s="34">
        <f t="shared" si="58"/>
        <v>0</v>
      </c>
      <c r="T273" s="34">
        <f t="shared" si="58"/>
        <v>0</v>
      </c>
      <c r="U273" s="34">
        <f t="shared" si="58"/>
        <v>0</v>
      </c>
      <c r="V273" s="34">
        <f t="shared" si="58"/>
        <v>0</v>
      </c>
      <c r="W273" s="34">
        <f t="shared" si="58"/>
        <v>0</v>
      </c>
      <c r="X273" s="68">
        <f t="shared" si="58"/>
        <v>0</v>
      </c>
      <c r="Y273" s="59">
        <f t="shared" si="59"/>
        <v>0</v>
      </c>
      <c r="Z273" s="100">
        <v>70</v>
      </c>
    </row>
    <row r="274" spans="1:26" ht="33" customHeight="1" outlineLevel="6" thickBot="1">
      <c r="A274" s="111" t="s">
        <v>81</v>
      </c>
      <c r="B274" s="18">
        <v>951</v>
      </c>
      <c r="C274" s="14" t="s">
        <v>68</v>
      </c>
      <c r="D274" s="14" t="s">
        <v>6</v>
      </c>
      <c r="E274" s="14" t="s">
        <v>5</v>
      </c>
      <c r="F274" s="14"/>
      <c r="G274" s="15">
        <f>G275</f>
        <v>462</v>
      </c>
      <c r="H274" s="25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43"/>
      <c r="X274" s="65">
        <v>0</v>
      </c>
      <c r="Y274" s="59">
        <f t="shared" si="59"/>
        <v>0</v>
      </c>
      <c r="Z274" s="15">
        <f>Z275</f>
        <v>462</v>
      </c>
    </row>
    <row r="275" spans="1:26" ht="32.25" outlineLevel="6" thickBot="1">
      <c r="A275" s="8" t="s">
        <v>272</v>
      </c>
      <c r="B275" s="19">
        <v>951</v>
      </c>
      <c r="C275" s="9" t="s">
        <v>69</v>
      </c>
      <c r="D275" s="9" t="s">
        <v>6</v>
      </c>
      <c r="E275" s="9" t="s">
        <v>5</v>
      </c>
      <c r="F275" s="9"/>
      <c r="G275" s="10">
        <f>G276</f>
        <v>462</v>
      </c>
      <c r="H275" s="29" t="e">
        <f aca="true" t="shared" si="60" ref="H275:X277">H276</f>
        <v>#REF!</v>
      </c>
      <c r="I275" s="29" t="e">
        <f t="shared" si="60"/>
        <v>#REF!</v>
      </c>
      <c r="J275" s="29" t="e">
        <f t="shared" si="60"/>
        <v>#REF!</v>
      </c>
      <c r="K275" s="29" t="e">
        <f t="shared" si="60"/>
        <v>#REF!</v>
      </c>
      <c r="L275" s="29" t="e">
        <f t="shared" si="60"/>
        <v>#REF!</v>
      </c>
      <c r="M275" s="29" t="e">
        <f t="shared" si="60"/>
        <v>#REF!</v>
      </c>
      <c r="N275" s="29" t="e">
        <f t="shared" si="60"/>
        <v>#REF!</v>
      </c>
      <c r="O275" s="29" t="e">
        <f t="shared" si="60"/>
        <v>#REF!</v>
      </c>
      <c r="P275" s="29" t="e">
        <f t="shared" si="60"/>
        <v>#REF!</v>
      </c>
      <c r="Q275" s="29" t="e">
        <f t="shared" si="60"/>
        <v>#REF!</v>
      </c>
      <c r="R275" s="29" t="e">
        <f t="shared" si="60"/>
        <v>#REF!</v>
      </c>
      <c r="S275" s="29" t="e">
        <f t="shared" si="60"/>
        <v>#REF!</v>
      </c>
      <c r="T275" s="29" t="e">
        <f t="shared" si="60"/>
        <v>#REF!</v>
      </c>
      <c r="U275" s="29" t="e">
        <f t="shared" si="60"/>
        <v>#REF!</v>
      </c>
      <c r="V275" s="29" t="e">
        <f t="shared" si="60"/>
        <v>#REF!</v>
      </c>
      <c r="W275" s="29" t="e">
        <f t="shared" si="60"/>
        <v>#REF!</v>
      </c>
      <c r="X275" s="73" t="e">
        <f t="shared" si="60"/>
        <v>#REF!</v>
      </c>
      <c r="Y275" s="59" t="e">
        <f t="shared" si="59"/>
        <v>#REF!</v>
      </c>
      <c r="Z275" s="10">
        <f>Z276</f>
        <v>462</v>
      </c>
    </row>
    <row r="276" spans="1:26" ht="34.5" customHeight="1" outlineLevel="6" thickBot="1">
      <c r="A276" s="115" t="s">
        <v>160</v>
      </c>
      <c r="B276" s="19">
        <v>951</v>
      </c>
      <c r="C276" s="9" t="s">
        <v>69</v>
      </c>
      <c r="D276" s="9" t="s">
        <v>161</v>
      </c>
      <c r="E276" s="9" t="s">
        <v>5</v>
      </c>
      <c r="F276" s="9"/>
      <c r="G276" s="10">
        <f>G277</f>
        <v>462</v>
      </c>
      <c r="H276" s="31" t="e">
        <f t="shared" si="60"/>
        <v>#REF!</v>
      </c>
      <c r="I276" s="31" t="e">
        <f t="shared" si="60"/>
        <v>#REF!</v>
      </c>
      <c r="J276" s="31" t="e">
        <f t="shared" si="60"/>
        <v>#REF!</v>
      </c>
      <c r="K276" s="31" t="e">
        <f t="shared" si="60"/>
        <v>#REF!</v>
      </c>
      <c r="L276" s="31" t="e">
        <f t="shared" si="60"/>
        <v>#REF!</v>
      </c>
      <c r="M276" s="31" t="e">
        <f t="shared" si="60"/>
        <v>#REF!</v>
      </c>
      <c r="N276" s="31" t="e">
        <f t="shared" si="60"/>
        <v>#REF!</v>
      </c>
      <c r="O276" s="31" t="e">
        <f t="shared" si="60"/>
        <v>#REF!</v>
      </c>
      <c r="P276" s="31" t="e">
        <f t="shared" si="60"/>
        <v>#REF!</v>
      </c>
      <c r="Q276" s="31" t="e">
        <f t="shared" si="60"/>
        <v>#REF!</v>
      </c>
      <c r="R276" s="31" t="e">
        <f t="shared" si="60"/>
        <v>#REF!</v>
      </c>
      <c r="S276" s="31" t="e">
        <f t="shared" si="60"/>
        <v>#REF!</v>
      </c>
      <c r="T276" s="31" t="e">
        <f t="shared" si="60"/>
        <v>#REF!</v>
      </c>
      <c r="U276" s="31" t="e">
        <f t="shared" si="60"/>
        <v>#REF!</v>
      </c>
      <c r="V276" s="31" t="e">
        <f t="shared" si="60"/>
        <v>#REF!</v>
      </c>
      <c r="W276" s="31" t="e">
        <f t="shared" si="60"/>
        <v>#REF!</v>
      </c>
      <c r="X276" s="66" t="e">
        <f t="shared" si="60"/>
        <v>#REF!</v>
      </c>
      <c r="Y276" s="59" t="e">
        <f t="shared" si="59"/>
        <v>#REF!</v>
      </c>
      <c r="Z276" s="10">
        <f>Z277</f>
        <v>462</v>
      </c>
    </row>
    <row r="277" spans="1:26" ht="33.75" customHeight="1" outlineLevel="6" thickBot="1">
      <c r="A277" s="115" t="s">
        <v>162</v>
      </c>
      <c r="B277" s="19">
        <v>951</v>
      </c>
      <c r="C277" s="11" t="s">
        <v>69</v>
      </c>
      <c r="D277" s="11" t="s">
        <v>163</v>
      </c>
      <c r="E277" s="11" t="s">
        <v>5</v>
      </c>
      <c r="F277" s="11"/>
      <c r="G277" s="12">
        <f>G278</f>
        <v>462</v>
      </c>
      <c r="H277" s="32" t="e">
        <f t="shared" si="60"/>
        <v>#REF!</v>
      </c>
      <c r="I277" s="32" t="e">
        <f t="shared" si="60"/>
        <v>#REF!</v>
      </c>
      <c r="J277" s="32" t="e">
        <f t="shared" si="60"/>
        <v>#REF!</v>
      </c>
      <c r="K277" s="32" t="e">
        <f t="shared" si="60"/>
        <v>#REF!</v>
      </c>
      <c r="L277" s="32" t="e">
        <f t="shared" si="60"/>
        <v>#REF!</v>
      </c>
      <c r="M277" s="32" t="e">
        <f t="shared" si="60"/>
        <v>#REF!</v>
      </c>
      <c r="N277" s="32" t="e">
        <f t="shared" si="60"/>
        <v>#REF!</v>
      </c>
      <c r="O277" s="32" t="e">
        <f t="shared" si="60"/>
        <v>#REF!</v>
      </c>
      <c r="P277" s="32" t="e">
        <f t="shared" si="60"/>
        <v>#REF!</v>
      </c>
      <c r="Q277" s="32" t="e">
        <f t="shared" si="60"/>
        <v>#REF!</v>
      </c>
      <c r="R277" s="32" t="e">
        <f t="shared" si="60"/>
        <v>#REF!</v>
      </c>
      <c r="S277" s="32" t="e">
        <f t="shared" si="60"/>
        <v>#REF!</v>
      </c>
      <c r="T277" s="32" t="e">
        <f t="shared" si="60"/>
        <v>#REF!</v>
      </c>
      <c r="U277" s="32" t="e">
        <f t="shared" si="60"/>
        <v>#REF!</v>
      </c>
      <c r="V277" s="32" t="e">
        <f t="shared" si="60"/>
        <v>#REF!</v>
      </c>
      <c r="W277" s="32" t="e">
        <f t="shared" si="60"/>
        <v>#REF!</v>
      </c>
      <c r="X277" s="67" t="e">
        <f t="shared" si="60"/>
        <v>#REF!</v>
      </c>
      <c r="Y277" s="59" t="e">
        <f t="shared" si="59"/>
        <v>#REF!</v>
      </c>
      <c r="Z277" s="12">
        <f>Z278</f>
        <v>462</v>
      </c>
    </row>
    <row r="278" spans="1:26" ht="33" customHeight="1" outlineLevel="6" thickBot="1">
      <c r="A278" s="96" t="s">
        <v>273</v>
      </c>
      <c r="B278" s="92">
        <v>951</v>
      </c>
      <c r="C278" s="93" t="s">
        <v>69</v>
      </c>
      <c r="D278" s="93" t="s">
        <v>274</v>
      </c>
      <c r="E278" s="93" t="s">
        <v>5</v>
      </c>
      <c r="F278" s="93"/>
      <c r="G278" s="16">
        <f>G279</f>
        <v>462</v>
      </c>
      <c r="H278" s="34" t="e">
        <f>#REF!</f>
        <v>#REF!</v>
      </c>
      <c r="I278" s="34" t="e">
        <f>#REF!</f>
        <v>#REF!</v>
      </c>
      <c r="J278" s="34" t="e">
        <f>#REF!</f>
        <v>#REF!</v>
      </c>
      <c r="K278" s="34" t="e">
        <f>#REF!</f>
        <v>#REF!</v>
      </c>
      <c r="L278" s="34" t="e">
        <f>#REF!</f>
        <v>#REF!</v>
      </c>
      <c r="M278" s="34" t="e">
        <f>#REF!</f>
        <v>#REF!</v>
      </c>
      <c r="N278" s="34" t="e">
        <f>#REF!</f>
        <v>#REF!</v>
      </c>
      <c r="O278" s="34" t="e">
        <f>#REF!</f>
        <v>#REF!</v>
      </c>
      <c r="P278" s="34" t="e">
        <f>#REF!</f>
        <v>#REF!</v>
      </c>
      <c r="Q278" s="34" t="e">
        <f>#REF!</f>
        <v>#REF!</v>
      </c>
      <c r="R278" s="34" t="e">
        <f>#REF!</f>
        <v>#REF!</v>
      </c>
      <c r="S278" s="34" t="e">
        <f>#REF!</f>
        <v>#REF!</v>
      </c>
      <c r="T278" s="34" t="e">
        <f>#REF!</f>
        <v>#REF!</v>
      </c>
      <c r="U278" s="34" t="e">
        <f>#REF!</f>
        <v>#REF!</v>
      </c>
      <c r="V278" s="34" t="e">
        <f>#REF!</f>
        <v>#REF!</v>
      </c>
      <c r="W278" s="34" t="e">
        <f>#REF!</f>
        <v>#REF!</v>
      </c>
      <c r="X278" s="68" t="e">
        <f>#REF!</f>
        <v>#REF!</v>
      </c>
      <c r="Y278" s="59" t="e">
        <f t="shared" si="59"/>
        <v>#REF!</v>
      </c>
      <c r="Z278" s="16">
        <f>Z279</f>
        <v>462</v>
      </c>
    </row>
    <row r="279" spans="1:26" ht="18" customHeight="1" outlineLevel="6" thickBot="1">
      <c r="A279" s="5" t="s">
        <v>152</v>
      </c>
      <c r="B279" s="21">
        <v>951</v>
      </c>
      <c r="C279" s="6" t="s">
        <v>69</v>
      </c>
      <c r="D279" s="6" t="s">
        <v>274</v>
      </c>
      <c r="E279" s="6" t="s">
        <v>151</v>
      </c>
      <c r="F279" s="6"/>
      <c r="G279" s="7">
        <v>462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82"/>
      <c r="Y279" s="59"/>
      <c r="Z279" s="7">
        <v>462</v>
      </c>
    </row>
    <row r="280" spans="1:26" ht="65.25" customHeight="1" outlineLevel="6" thickBot="1">
      <c r="A280" s="111" t="s">
        <v>76</v>
      </c>
      <c r="B280" s="18">
        <v>951</v>
      </c>
      <c r="C280" s="14" t="s">
        <v>77</v>
      </c>
      <c r="D280" s="14" t="s">
        <v>6</v>
      </c>
      <c r="E280" s="14" t="s">
        <v>5</v>
      </c>
      <c r="F280" s="14"/>
      <c r="G280" s="15">
        <f aca="true" t="shared" si="61" ref="G280:G285">G281</f>
        <v>19618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82"/>
      <c r="Y280" s="59"/>
      <c r="Z280" s="15">
        <f aca="true" t="shared" si="62" ref="Z280:Z285">Z281</f>
        <v>20254</v>
      </c>
    </row>
    <row r="281" spans="1:26" ht="51" customHeight="1" outlineLevel="6" thickBot="1">
      <c r="A281" s="115" t="s">
        <v>79</v>
      </c>
      <c r="B281" s="19">
        <v>951</v>
      </c>
      <c r="C281" s="9" t="s">
        <v>78</v>
      </c>
      <c r="D281" s="9" t="s">
        <v>6</v>
      </c>
      <c r="E281" s="9" t="s">
        <v>5</v>
      </c>
      <c r="F281" s="9"/>
      <c r="G281" s="10">
        <f t="shared" si="61"/>
        <v>19618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82"/>
      <c r="Y281" s="59"/>
      <c r="Z281" s="10">
        <f t="shared" si="62"/>
        <v>20254</v>
      </c>
    </row>
    <row r="282" spans="1:26" ht="30.75" customHeight="1" outlineLevel="6" thickBot="1">
      <c r="A282" s="115" t="s">
        <v>160</v>
      </c>
      <c r="B282" s="19">
        <v>951</v>
      </c>
      <c r="C282" s="9" t="s">
        <v>78</v>
      </c>
      <c r="D282" s="9" t="s">
        <v>161</v>
      </c>
      <c r="E282" s="9" t="s">
        <v>5</v>
      </c>
      <c r="F282" s="9"/>
      <c r="G282" s="10">
        <f t="shared" si="61"/>
        <v>19618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82"/>
      <c r="Y282" s="59"/>
      <c r="Z282" s="10">
        <f t="shared" si="62"/>
        <v>20254</v>
      </c>
    </row>
    <row r="283" spans="1:26" ht="33" customHeight="1" outlineLevel="6" thickBot="1">
      <c r="A283" s="115" t="s">
        <v>162</v>
      </c>
      <c r="B283" s="19">
        <v>951</v>
      </c>
      <c r="C283" s="11" t="s">
        <v>78</v>
      </c>
      <c r="D283" s="11" t="s">
        <v>163</v>
      </c>
      <c r="E283" s="11" t="s">
        <v>5</v>
      </c>
      <c r="F283" s="11"/>
      <c r="G283" s="12">
        <f t="shared" si="61"/>
        <v>19618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82"/>
      <c r="Y283" s="59"/>
      <c r="Z283" s="12">
        <f t="shared" si="62"/>
        <v>20254</v>
      </c>
    </row>
    <row r="284" spans="1:26" ht="48" customHeight="1" outlineLevel="6" thickBot="1">
      <c r="A284" s="5" t="s">
        <v>275</v>
      </c>
      <c r="B284" s="21">
        <v>951</v>
      </c>
      <c r="C284" s="6" t="s">
        <v>78</v>
      </c>
      <c r="D284" s="6" t="s">
        <v>276</v>
      </c>
      <c r="E284" s="6" t="s">
        <v>5</v>
      </c>
      <c r="F284" s="6"/>
      <c r="G284" s="7">
        <f t="shared" si="61"/>
        <v>19618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82"/>
      <c r="Y284" s="59"/>
      <c r="Z284" s="7">
        <f t="shared" si="62"/>
        <v>20254</v>
      </c>
    </row>
    <row r="285" spans="1:26" ht="16.5" outlineLevel="6" thickBot="1">
      <c r="A285" s="5" t="s">
        <v>155</v>
      </c>
      <c r="B285" s="21">
        <v>951</v>
      </c>
      <c r="C285" s="6" t="s">
        <v>78</v>
      </c>
      <c r="D285" s="6" t="s">
        <v>277</v>
      </c>
      <c r="E285" s="6" t="s">
        <v>153</v>
      </c>
      <c r="F285" s="6"/>
      <c r="G285" s="7">
        <f t="shared" si="61"/>
        <v>19618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82"/>
      <c r="Y285" s="59"/>
      <c r="Z285" s="7">
        <f t="shared" si="62"/>
        <v>20254</v>
      </c>
    </row>
    <row r="286" spans="1:26" ht="18.75" customHeight="1" outlineLevel="6" thickBot="1">
      <c r="A286" s="90" t="s">
        <v>156</v>
      </c>
      <c r="B286" s="94">
        <v>951</v>
      </c>
      <c r="C286" s="95" t="s">
        <v>78</v>
      </c>
      <c r="D286" s="95" t="s">
        <v>277</v>
      </c>
      <c r="E286" s="95" t="s">
        <v>154</v>
      </c>
      <c r="F286" s="95"/>
      <c r="G286" s="100">
        <v>19618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82"/>
      <c r="Y286" s="59"/>
      <c r="Z286" s="100">
        <v>20254</v>
      </c>
    </row>
    <row r="287" spans="1:26" ht="16.5" outlineLevel="6" thickBot="1">
      <c r="A287" s="51"/>
      <c r="B287" s="52"/>
      <c r="C287" s="52"/>
      <c r="D287" s="52"/>
      <c r="E287" s="52"/>
      <c r="F287" s="52"/>
      <c r="G287" s="53"/>
      <c r="H287" s="25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43"/>
      <c r="X287" s="74"/>
      <c r="Y287" s="59">
        <v>0</v>
      </c>
      <c r="Z287" s="53"/>
    </row>
    <row r="288" spans="1:26" ht="72" customHeight="1" outlineLevel="6" thickBot="1">
      <c r="A288" s="105" t="s">
        <v>66</v>
      </c>
      <c r="B288" s="106" t="s">
        <v>65</v>
      </c>
      <c r="C288" s="106" t="s">
        <v>64</v>
      </c>
      <c r="D288" s="106" t="s">
        <v>6</v>
      </c>
      <c r="E288" s="106" t="s">
        <v>5</v>
      </c>
      <c r="F288" s="107"/>
      <c r="G288" s="108">
        <f>G289+G365</f>
        <v>376479.10000000003</v>
      </c>
      <c r="H288" s="28" t="e">
        <f>H289+#REF!</f>
        <v>#REF!</v>
      </c>
      <c r="I288" s="28" t="e">
        <f>I289+#REF!</f>
        <v>#REF!</v>
      </c>
      <c r="J288" s="28" t="e">
        <f>J289+#REF!</f>
        <v>#REF!</v>
      </c>
      <c r="K288" s="28" t="e">
        <f>K289+#REF!</f>
        <v>#REF!</v>
      </c>
      <c r="L288" s="28" t="e">
        <f>L289+#REF!</f>
        <v>#REF!</v>
      </c>
      <c r="M288" s="28" t="e">
        <f>M289+#REF!</f>
        <v>#REF!</v>
      </c>
      <c r="N288" s="28" t="e">
        <f>N289+#REF!</f>
        <v>#REF!</v>
      </c>
      <c r="O288" s="28" t="e">
        <f>O289+#REF!</f>
        <v>#REF!</v>
      </c>
      <c r="P288" s="28" t="e">
        <f>P289+#REF!</f>
        <v>#REF!</v>
      </c>
      <c r="Q288" s="28" t="e">
        <f>Q289+#REF!</f>
        <v>#REF!</v>
      </c>
      <c r="R288" s="28" t="e">
        <f>R289+#REF!</f>
        <v>#REF!</v>
      </c>
      <c r="S288" s="28" t="e">
        <f>S289+#REF!</f>
        <v>#REF!</v>
      </c>
      <c r="T288" s="28" t="e">
        <f>T289+#REF!</f>
        <v>#REF!</v>
      </c>
      <c r="U288" s="28" t="e">
        <f>U289+#REF!</f>
        <v>#REF!</v>
      </c>
      <c r="V288" s="28" t="e">
        <f>V289+#REF!</f>
        <v>#REF!</v>
      </c>
      <c r="W288" s="28" t="e">
        <f>W289+#REF!</f>
        <v>#REF!</v>
      </c>
      <c r="X288" s="60" t="e">
        <f>X289+#REF!</f>
        <v>#REF!</v>
      </c>
      <c r="Y288" s="59" t="e">
        <f>X288/G288*100</f>
        <v>#REF!</v>
      </c>
      <c r="Z288" s="108">
        <f>Z289+Z365</f>
        <v>375209.91000000003</v>
      </c>
    </row>
    <row r="289" spans="1:26" ht="19.5" outlineLevel="6" thickBot="1">
      <c r="A289" s="111" t="s">
        <v>50</v>
      </c>
      <c r="B289" s="18">
        <v>953</v>
      </c>
      <c r="C289" s="14" t="s">
        <v>49</v>
      </c>
      <c r="D289" s="14" t="s">
        <v>6</v>
      </c>
      <c r="E289" s="14" t="s">
        <v>5</v>
      </c>
      <c r="F289" s="14"/>
      <c r="G289" s="15">
        <f>G290+G306+G338+G352</f>
        <v>373889.10000000003</v>
      </c>
      <c r="H289" s="29" t="e">
        <f>H291+H296+#REF!+H358</f>
        <v>#REF!</v>
      </c>
      <c r="I289" s="29" t="e">
        <f>I291+I296+#REF!+I358</f>
        <v>#REF!</v>
      </c>
      <c r="J289" s="29" t="e">
        <f>J291+J296+#REF!+J358</f>
        <v>#REF!</v>
      </c>
      <c r="K289" s="29" t="e">
        <f>K291+K296+#REF!+K358</f>
        <v>#REF!</v>
      </c>
      <c r="L289" s="29" t="e">
        <f>L291+L296+#REF!+L358</f>
        <v>#REF!</v>
      </c>
      <c r="M289" s="29" t="e">
        <f>M291+M296+#REF!+M358</f>
        <v>#REF!</v>
      </c>
      <c r="N289" s="29" t="e">
        <f>N291+N296+#REF!+N358</f>
        <v>#REF!</v>
      </c>
      <c r="O289" s="29" t="e">
        <f>O291+O296+#REF!+O358</f>
        <v>#REF!</v>
      </c>
      <c r="P289" s="29" t="e">
        <f>P291+P296+#REF!+P358</f>
        <v>#REF!</v>
      </c>
      <c r="Q289" s="29" t="e">
        <f>Q291+Q296+#REF!+Q358</f>
        <v>#REF!</v>
      </c>
      <c r="R289" s="29" t="e">
        <f>R291+R296+#REF!+R358</f>
        <v>#REF!</v>
      </c>
      <c r="S289" s="29" t="e">
        <f>S291+S296+#REF!+S358</f>
        <v>#REF!</v>
      </c>
      <c r="T289" s="29" t="e">
        <f>T291+T296+#REF!+T358</f>
        <v>#REF!</v>
      </c>
      <c r="U289" s="29" t="e">
        <f>U291+U296+#REF!+U358</f>
        <v>#REF!</v>
      </c>
      <c r="V289" s="29" t="e">
        <f>V291+V296+#REF!+V358</f>
        <v>#REF!</v>
      </c>
      <c r="W289" s="29" t="e">
        <f>W291+W296+#REF!+W358</f>
        <v>#REF!</v>
      </c>
      <c r="X289" s="29" t="e">
        <f>X291+X296+#REF!+X358</f>
        <v>#REF!</v>
      </c>
      <c r="Y289" s="59" t="e">
        <f>X289/G289*100</f>
        <v>#REF!</v>
      </c>
      <c r="Z289" s="15">
        <f>Z290+Z306+Z338+Z352</f>
        <v>372619.91000000003</v>
      </c>
    </row>
    <row r="290" spans="1:26" ht="19.5" outlineLevel="6" thickBot="1">
      <c r="A290" s="111" t="s">
        <v>157</v>
      </c>
      <c r="B290" s="18">
        <v>953</v>
      </c>
      <c r="C290" s="14" t="s">
        <v>19</v>
      </c>
      <c r="D290" s="14" t="s">
        <v>6</v>
      </c>
      <c r="E290" s="14" t="s">
        <v>5</v>
      </c>
      <c r="F290" s="14"/>
      <c r="G290" s="15">
        <f>G291</f>
        <v>67708.49</v>
      </c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42"/>
      <c r="Y290" s="59"/>
      <c r="Z290" s="15">
        <f>Z291</f>
        <v>67708.49</v>
      </c>
    </row>
    <row r="291" spans="1:26" ht="19.5" customHeight="1" outlineLevel="6" thickBot="1">
      <c r="A291" s="80" t="s">
        <v>278</v>
      </c>
      <c r="B291" s="19">
        <v>953</v>
      </c>
      <c r="C291" s="9" t="s">
        <v>19</v>
      </c>
      <c r="D291" s="9" t="s">
        <v>279</v>
      </c>
      <c r="E291" s="9" t="s">
        <v>5</v>
      </c>
      <c r="F291" s="9"/>
      <c r="G291" s="10">
        <f>G292</f>
        <v>67708.49</v>
      </c>
      <c r="H291" s="32">
        <f aca="true" t="shared" si="63" ref="H291:X291">H292</f>
        <v>0</v>
      </c>
      <c r="I291" s="32">
        <f t="shared" si="63"/>
        <v>0</v>
      </c>
      <c r="J291" s="32">
        <f t="shared" si="63"/>
        <v>0</v>
      </c>
      <c r="K291" s="32">
        <f t="shared" si="63"/>
        <v>0</v>
      </c>
      <c r="L291" s="32">
        <f t="shared" si="63"/>
        <v>0</v>
      </c>
      <c r="M291" s="32">
        <f t="shared" si="63"/>
        <v>0</v>
      </c>
      <c r="N291" s="32">
        <f t="shared" si="63"/>
        <v>0</v>
      </c>
      <c r="O291" s="32">
        <f t="shared" si="63"/>
        <v>0</v>
      </c>
      <c r="P291" s="32">
        <f t="shared" si="63"/>
        <v>0</v>
      </c>
      <c r="Q291" s="32">
        <f t="shared" si="63"/>
        <v>0</v>
      </c>
      <c r="R291" s="32">
        <f t="shared" si="63"/>
        <v>0</v>
      </c>
      <c r="S291" s="32">
        <f t="shared" si="63"/>
        <v>0</v>
      </c>
      <c r="T291" s="32">
        <f t="shared" si="63"/>
        <v>0</v>
      </c>
      <c r="U291" s="32">
        <f t="shared" si="63"/>
        <v>0</v>
      </c>
      <c r="V291" s="32">
        <f t="shared" si="63"/>
        <v>0</v>
      </c>
      <c r="W291" s="32">
        <f t="shared" si="63"/>
        <v>0</v>
      </c>
      <c r="X291" s="67">
        <f t="shared" si="63"/>
        <v>34477.81647</v>
      </c>
      <c r="Y291" s="59">
        <f>X291/G291*100</f>
        <v>50.920964963182605</v>
      </c>
      <c r="Z291" s="10">
        <f>Z292</f>
        <v>67708.49</v>
      </c>
    </row>
    <row r="292" spans="1:26" ht="32.25" outlineLevel="6" thickBot="1">
      <c r="A292" s="80" t="s">
        <v>280</v>
      </c>
      <c r="B292" s="19">
        <v>953</v>
      </c>
      <c r="C292" s="11" t="s">
        <v>19</v>
      </c>
      <c r="D292" s="11" t="s">
        <v>281</v>
      </c>
      <c r="E292" s="11" t="s">
        <v>5</v>
      </c>
      <c r="F292" s="11"/>
      <c r="G292" s="12">
        <f>G293+G296+G299</f>
        <v>67708.49</v>
      </c>
      <c r="H292" s="34">
        <f aca="true" t="shared" si="64" ref="H292:X292">H294</f>
        <v>0</v>
      </c>
      <c r="I292" s="34">
        <f t="shared" si="64"/>
        <v>0</v>
      </c>
      <c r="J292" s="34">
        <f t="shared" si="64"/>
        <v>0</v>
      </c>
      <c r="K292" s="34">
        <f t="shared" si="64"/>
        <v>0</v>
      </c>
      <c r="L292" s="34">
        <f t="shared" si="64"/>
        <v>0</v>
      </c>
      <c r="M292" s="34">
        <f t="shared" si="64"/>
        <v>0</v>
      </c>
      <c r="N292" s="34">
        <f t="shared" si="64"/>
        <v>0</v>
      </c>
      <c r="O292" s="34">
        <f t="shared" si="64"/>
        <v>0</v>
      </c>
      <c r="P292" s="34">
        <f t="shared" si="64"/>
        <v>0</v>
      </c>
      <c r="Q292" s="34">
        <f t="shared" si="64"/>
        <v>0</v>
      </c>
      <c r="R292" s="34">
        <f t="shared" si="64"/>
        <v>0</v>
      </c>
      <c r="S292" s="34">
        <f t="shared" si="64"/>
        <v>0</v>
      </c>
      <c r="T292" s="34">
        <f t="shared" si="64"/>
        <v>0</v>
      </c>
      <c r="U292" s="34">
        <f t="shared" si="64"/>
        <v>0</v>
      </c>
      <c r="V292" s="34">
        <f t="shared" si="64"/>
        <v>0</v>
      </c>
      <c r="W292" s="34">
        <f t="shared" si="64"/>
        <v>0</v>
      </c>
      <c r="X292" s="68">
        <f t="shared" si="64"/>
        <v>34477.81647</v>
      </c>
      <c r="Y292" s="59">
        <f>X292/G292*100</f>
        <v>50.920964963182605</v>
      </c>
      <c r="Z292" s="12">
        <f>Z293+Z296+Z299</f>
        <v>67708.49</v>
      </c>
    </row>
    <row r="293" spans="1:26" ht="33" customHeight="1" outlineLevel="6" thickBot="1">
      <c r="A293" s="96" t="s">
        <v>222</v>
      </c>
      <c r="B293" s="92">
        <v>953</v>
      </c>
      <c r="C293" s="93" t="s">
        <v>19</v>
      </c>
      <c r="D293" s="93" t="s">
        <v>282</v>
      </c>
      <c r="E293" s="93" t="s">
        <v>5</v>
      </c>
      <c r="F293" s="93"/>
      <c r="G293" s="16">
        <f>G295+G301</f>
        <v>28455.49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82"/>
      <c r="Y293" s="59"/>
      <c r="Z293" s="16">
        <f>Z295+Z301</f>
        <v>28455.49</v>
      </c>
    </row>
    <row r="294" spans="1:26" ht="16.5" outlineLevel="6" thickBot="1">
      <c r="A294" s="5" t="s">
        <v>137</v>
      </c>
      <c r="B294" s="21">
        <v>953</v>
      </c>
      <c r="C294" s="6" t="s">
        <v>19</v>
      </c>
      <c r="D294" s="6" t="s">
        <v>282</v>
      </c>
      <c r="E294" s="6" t="s">
        <v>136</v>
      </c>
      <c r="F294" s="6"/>
      <c r="G294" s="7">
        <f>G295+G301</f>
        <v>28455.49</v>
      </c>
      <c r="H294" s="26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44"/>
      <c r="X294" s="65">
        <v>34477.81647</v>
      </c>
      <c r="Y294" s="59">
        <f>X294/G294*100</f>
        <v>121.16402307603909</v>
      </c>
      <c r="Z294" s="7">
        <f>Z295+Z301</f>
        <v>28455.49</v>
      </c>
    </row>
    <row r="295" spans="1:26" ht="51" customHeight="1" outlineLevel="6" thickBot="1">
      <c r="A295" s="101" t="s">
        <v>90</v>
      </c>
      <c r="B295" s="94">
        <v>953</v>
      </c>
      <c r="C295" s="95" t="s">
        <v>19</v>
      </c>
      <c r="D295" s="95" t="s">
        <v>282</v>
      </c>
      <c r="E295" s="95" t="s">
        <v>93</v>
      </c>
      <c r="F295" s="95"/>
      <c r="G295" s="100">
        <v>28455.49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5"/>
      <c r="Y295" s="59"/>
      <c r="Z295" s="100">
        <v>28455.49</v>
      </c>
    </row>
    <row r="296" spans="1:26" ht="65.25" customHeight="1" outlineLevel="6" thickBot="1">
      <c r="A296" s="117" t="s">
        <v>283</v>
      </c>
      <c r="B296" s="92">
        <v>953</v>
      </c>
      <c r="C296" s="93" t="s">
        <v>19</v>
      </c>
      <c r="D296" s="93" t="s">
        <v>284</v>
      </c>
      <c r="E296" s="93" t="s">
        <v>5</v>
      </c>
      <c r="F296" s="93"/>
      <c r="G296" s="16">
        <f>G297</f>
        <v>39253</v>
      </c>
      <c r="H296" s="31" t="e">
        <f aca="true" t="shared" si="65" ref="H296:X296">H297+H310+H320+H315</f>
        <v>#REF!</v>
      </c>
      <c r="I296" s="31" t="e">
        <f t="shared" si="65"/>
        <v>#REF!</v>
      </c>
      <c r="J296" s="31" t="e">
        <f t="shared" si="65"/>
        <v>#REF!</v>
      </c>
      <c r="K296" s="31" t="e">
        <f t="shared" si="65"/>
        <v>#REF!</v>
      </c>
      <c r="L296" s="31" t="e">
        <f t="shared" si="65"/>
        <v>#REF!</v>
      </c>
      <c r="M296" s="31" t="e">
        <f t="shared" si="65"/>
        <v>#REF!</v>
      </c>
      <c r="N296" s="31" t="e">
        <f t="shared" si="65"/>
        <v>#REF!</v>
      </c>
      <c r="O296" s="31" t="e">
        <f t="shared" si="65"/>
        <v>#REF!</v>
      </c>
      <c r="P296" s="31" t="e">
        <f t="shared" si="65"/>
        <v>#REF!</v>
      </c>
      <c r="Q296" s="31" t="e">
        <f t="shared" si="65"/>
        <v>#REF!</v>
      </c>
      <c r="R296" s="31" t="e">
        <f t="shared" si="65"/>
        <v>#REF!</v>
      </c>
      <c r="S296" s="31" t="e">
        <f t="shared" si="65"/>
        <v>#REF!</v>
      </c>
      <c r="T296" s="31" t="e">
        <f t="shared" si="65"/>
        <v>#REF!</v>
      </c>
      <c r="U296" s="31" t="e">
        <f t="shared" si="65"/>
        <v>#REF!</v>
      </c>
      <c r="V296" s="31" t="e">
        <f t="shared" si="65"/>
        <v>#REF!</v>
      </c>
      <c r="W296" s="31" t="e">
        <f t="shared" si="65"/>
        <v>#REF!</v>
      </c>
      <c r="X296" s="31" t="e">
        <f t="shared" si="65"/>
        <v>#REF!</v>
      </c>
      <c r="Y296" s="59" t="e">
        <f>X296/G296*100</f>
        <v>#REF!</v>
      </c>
      <c r="Z296" s="16">
        <f>Z297</f>
        <v>39253</v>
      </c>
    </row>
    <row r="297" spans="1:26" ht="16.5" outlineLevel="6" thickBot="1">
      <c r="A297" s="5" t="s">
        <v>137</v>
      </c>
      <c r="B297" s="21">
        <v>953</v>
      </c>
      <c r="C297" s="6" t="s">
        <v>19</v>
      </c>
      <c r="D297" s="6" t="s">
        <v>284</v>
      </c>
      <c r="E297" s="6" t="s">
        <v>136</v>
      </c>
      <c r="F297" s="6"/>
      <c r="G297" s="7">
        <f>G298</f>
        <v>39253</v>
      </c>
      <c r="H297" s="32">
        <f aca="true" t="shared" si="66" ref="H297:X297">H298</f>
        <v>0</v>
      </c>
      <c r="I297" s="32">
        <f t="shared" si="66"/>
        <v>0</v>
      </c>
      <c r="J297" s="32">
        <f t="shared" si="66"/>
        <v>0</v>
      </c>
      <c r="K297" s="32">
        <f t="shared" si="66"/>
        <v>0</v>
      </c>
      <c r="L297" s="32">
        <f t="shared" si="66"/>
        <v>0</v>
      </c>
      <c r="M297" s="32">
        <f t="shared" si="66"/>
        <v>0</v>
      </c>
      <c r="N297" s="32">
        <f t="shared" si="66"/>
        <v>0</v>
      </c>
      <c r="O297" s="32">
        <f t="shared" si="66"/>
        <v>0</v>
      </c>
      <c r="P297" s="32">
        <f t="shared" si="66"/>
        <v>0</v>
      </c>
      <c r="Q297" s="32">
        <f t="shared" si="66"/>
        <v>0</v>
      </c>
      <c r="R297" s="32">
        <f t="shared" si="66"/>
        <v>0</v>
      </c>
      <c r="S297" s="32">
        <f t="shared" si="66"/>
        <v>0</v>
      </c>
      <c r="T297" s="32">
        <f t="shared" si="66"/>
        <v>0</v>
      </c>
      <c r="U297" s="32">
        <f t="shared" si="66"/>
        <v>0</v>
      </c>
      <c r="V297" s="32">
        <f t="shared" si="66"/>
        <v>0</v>
      </c>
      <c r="W297" s="32">
        <f t="shared" si="66"/>
        <v>0</v>
      </c>
      <c r="X297" s="70">
        <f t="shared" si="66"/>
        <v>48148.89725</v>
      </c>
      <c r="Y297" s="59">
        <f>X297/G297*100</f>
        <v>122.66297416757956</v>
      </c>
      <c r="Z297" s="7">
        <f>Z298</f>
        <v>39253</v>
      </c>
    </row>
    <row r="298" spans="1:26" ht="50.25" customHeight="1" outlineLevel="6" thickBot="1">
      <c r="A298" s="101" t="s">
        <v>90</v>
      </c>
      <c r="B298" s="94">
        <v>953</v>
      </c>
      <c r="C298" s="95" t="s">
        <v>19</v>
      </c>
      <c r="D298" s="95" t="s">
        <v>284</v>
      </c>
      <c r="E298" s="95" t="s">
        <v>93</v>
      </c>
      <c r="F298" s="95"/>
      <c r="G298" s="100">
        <v>39253</v>
      </c>
      <c r="H298" s="34">
        <f aca="true" t="shared" si="67" ref="H298:X298">H305</f>
        <v>0</v>
      </c>
      <c r="I298" s="34">
        <f t="shared" si="67"/>
        <v>0</v>
      </c>
      <c r="J298" s="34">
        <f t="shared" si="67"/>
        <v>0</v>
      </c>
      <c r="K298" s="34">
        <f t="shared" si="67"/>
        <v>0</v>
      </c>
      <c r="L298" s="34">
        <f t="shared" si="67"/>
        <v>0</v>
      </c>
      <c r="M298" s="34">
        <f t="shared" si="67"/>
        <v>0</v>
      </c>
      <c r="N298" s="34">
        <f t="shared" si="67"/>
        <v>0</v>
      </c>
      <c r="O298" s="34">
        <f t="shared" si="67"/>
        <v>0</v>
      </c>
      <c r="P298" s="34">
        <f t="shared" si="67"/>
        <v>0</v>
      </c>
      <c r="Q298" s="34">
        <f t="shared" si="67"/>
        <v>0</v>
      </c>
      <c r="R298" s="34">
        <f t="shared" si="67"/>
        <v>0</v>
      </c>
      <c r="S298" s="34">
        <f t="shared" si="67"/>
        <v>0</v>
      </c>
      <c r="T298" s="34">
        <f t="shared" si="67"/>
        <v>0</v>
      </c>
      <c r="U298" s="34">
        <f t="shared" si="67"/>
        <v>0</v>
      </c>
      <c r="V298" s="34">
        <f t="shared" si="67"/>
        <v>0</v>
      </c>
      <c r="W298" s="34">
        <f t="shared" si="67"/>
        <v>0</v>
      </c>
      <c r="X298" s="68">
        <f t="shared" si="67"/>
        <v>48148.89725</v>
      </c>
      <c r="Y298" s="59">
        <f>X298/G298*100</f>
        <v>122.66297416757956</v>
      </c>
      <c r="Z298" s="100">
        <v>39253</v>
      </c>
    </row>
    <row r="299" spans="1:26" ht="33" customHeight="1" outlineLevel="6" thickBot="1">
      <c r="A299" s="128" t="s">
        <v>285</v>
      </c>
      <c r="B299" s="135">
        <v>953</v>
      </c>
      <c r="C299" s="93" t="s">
        <v>19</v>
      </c>
      <c r="D299" s="93" t="s">
        <v>286</v>
      </c>
      <c r="E299" s="93" t="s">
        <v>5</v>
      </c>
      <c r="F299" s="93"/>
      <c r="G299" s="16">
        <f>G300</f>
        <v>0</v>
      </c>
      <c r="H299" s="55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82"/>
      <c r="Y299" s="59"/>
      <c r="Z299" s="16">
        <f>Z300</f>
        <v>0</v>
      </c>
    </row>
    <row r="300" spans="1:26" ht="16.5" outlineLevel="6" thickBot="1">
      <c r="A300" s="5" t="s">
        <v>137</v>
      </c>
      <c r="B300" s="21">
        <v>953</v>
      </c>
      <c r="C300" s="6" t="s">
        <v>19</v>
      </c>
      <c r="D300" s="6" t="s">
        <v>286</v>
      </c>
      <c r="E300" s="6" t="s">
        <v>136</v>
      </c>
      <c r="F300" s="6"/>
      <c r="G300" s="7">
        <f>G301</f>
        <v>0</v>
      </c>
      <c r="H300" s="55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82"/>
      <c r="Y300" s="59"/>
      <c r="Z300" s="7">
        <f>Z301</f>
        <v>0</v>
      </c>
    </row>
    <row r="301" spans="1:26" ht="18.75" customHeight="1" outlineLevel="6" thickBot="1">
      <c r="A301" s="98" t="s">
        <v>91</v>
      </c>
      <c r="B301" s="137">
        <v>953</v>
      </c>
      <c r="C301" s="95" t="s">
        <v>19</v>
      </c>
      <c r="D301" s="95" t="s">
        <v>286</v>
      </c>
      <c r="E301" s="95" t="s">
        <v>92</v>
      </c>
      <c r="F301" s="95"/>
      <c r="G301" s="100">
        <v>0</v>
      </c>
      <c r="H301" s="55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82"/>
      <c r="Y301" s="59"/>
      <c r="Z301" s="100">
        <v>0</v>
      </c>
    </row>
    <row r="302" spans="1:26" ht="50.25" customHeight="1" outlineLevel="6" thickBot="1">
      <c r="A302" s="138" t="s">
        <v>287</v>
      </c>
      <c r="B302" s="142">
        <v>953</v>
      </c>
      <c r="C302" s="9" t="s">
        <v>19</v>
      </c>
      <c r="D302" s="9" t="s">
        <v>288</v>
      </c>
      <c r="E302" s="9" t="s">
        <v>5</v>
      </c>
      <c r="F302" s="9"/>
      <c r="G302" s="10">
        <f>G303</f>
        <v>0</v>
      </c>
      <c r="H302" s="55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82"/>
      <c r="Y302" s="59"/>
      <c r="Z302" s="10">
        <f>Z303</f>
        <v>0</v>
      </c>
    </row>
    <row r="303" spans="1:26" ht="34.5" customHeight="1" outlineLevel="6" thickBot="1">
      <c r="A303" s="128" t="s">
        <v>289</v>
      </c>
      <c r="B303" s="135">
        <v>953</v>
      </c>
      <c r="C303" s="93" t="s">
        <v>19</v>
      </c>
      <c r="D303" s="93" t="s">
        <v>290</v>
      </c>
      <c r="E303" s="93" t="s">
        <v>5</v>
      </c>
      <c r="F303" s="93"/>
      <c r="G303" s="16">
        <f>G304</f>
        <v>0</v>
      </c>
      <c r="H303" s="55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82"/>
      <c r="Y303" s="59"/>
      <c r="Z303" s="16">
        <f>Z304</f>
        <v>0</v>
      </c>
    </row>
    <row r="304" spans="1:26" ht="16.5" outlineLevel="6" thickBot="1">
      <c r="A304" s="5" t="s">
        <v>137</v>
      </c>
      <c r="B304" s="21">
        <v>953</v>
      </c>
      <c r="C304" s="6" t="s">
        <v>19</v>
      </c>
      <c r="D304" s="6" t="s">
        <v>290</v>
      </c>
      <c r="E304" s="6" t="s">
        <v>136</v>
      </c>
      <c r="F304" s="6"/>
      <c r="G304" s="7">
        <f>G305</f>
        <v>0</v>
      </c>
      <c r="H304" s="55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82"/>
      <c r="Y304" s="59"/>
      <c r="Z304" s="7">
        <f>Z305</f>
        <v>0</v>
      </c>
    </row>
    <row r="305" spans="1:26" ht="18.75" customHeight="1" outlineLevel="6" thickBot="1">
      <c r="A305" s="98" t="s">
        <v>91</v>
      </c>
      <c r="B305" s="137">
        <v>953</v>
      </c>
      <c r="C305" s="95" t="s">
        <v>19</v>
      </c>
      <c r="D305" s="95" t="s">
        <v>290</v>
      </c>
      <c r="E305" s="95" t="s">
        <v>92</v>
      </c>
      <c r="F305" s="95"/>
      <c r="G305" s="100">
        <v>0</v>
      </c>
      <c r="H305" s="26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44"/>
      <c r="X305" s="65">
        <v>48148.89725</v>
      </c>
      <c r="Y305" s="59" t="e">
        <f>X305/G305*100</f>
        <v>#DIV/0!</v>
      </c>
      <c r="Z305" s="100">
        <v>0</v>
      </c>
    </row>
    <row r="306" spans="1:26" ht="16.5" outlineLevel="6" thickBot="1">
      <c r="A306" s="127" t="s">
        <v>40</v>
      </c>
      <c r="B306" s="18">
        <v>953</v>
      </c>
      <c r="C306" s="39" t="s">
        <v>20</v>
      </c>
      <c r="D306" s="39" t="s">
        <v>6</v>
      </c>
      <c r="E306" s="39" t="s">
        <v>5</v>
      </c>
      <c r="F306" s="39"/>
      <c r="G306" s="122">
        <f>G307</f>
        <v>289397.42000000004</v>
      </c>
      <c r="H306" s="55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75"/>
      <c r="Y306" s="59"/>
      <c r="Z306" s="122">
        <f>Z307</f>
        <v>289397.42000000004</v>
      </c>
    </row>
    <row r="307" spans="1:26" ht="19.5" customHeight="1" outlineLevel="6" thickBot="1">
      <c r="A307" s="80" t="s">
        <v>278</v>
      </c>
      <c r="B307" s="19">
        <v>953</v>
      </c>
      <c r="C307" s="9" t="s">
        <v>20</v>
      </c>
      <c r="D307" s="9" t="s">
        <v>279</v>
      </c>
      <c r="E307" s="9" t="s">
        <v>5</v>
      </c>
      <c r="F307" s="9"/>
      <c r="G307" s="10">
        <f>G308+G334</f>
        <v>289397.42000000004</v>
      </c>
      <c r="H307" s="55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75"/>
      <c r="Y307" s="59"/>
      <c r="Z307" s="10">
        <f>Z308+Z334</f>
        <v>289397.42000000004</v>
      </c>
    </row>
    <row r="308" spans="1:26" ht="32.25" outlineLevel="6" thickBot="1">
      <c r="A308" s="139" t="s">
        <v>291</v>
      </c>
      <c r="B308" s="20">
        <v>953</v>
      </c>
      <c r="C308" s="11" t="s">
        <v>20</v>
      </c>
      <c r="D308" s="11" t="s">
        <v>292</v>
      </c>
      <c r="E308" s="11" t="s">
        <v>5</v>
      </c>
      <c r="F308" s="11"/>
      <c r="G308" s="12">
        <f>G309+G318+G321+G326</f>
        <v>268519.89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75"/>
      <c r="Y308" s="59"/>
      <c r="Z308" s="12">
        <f>Z309+Z318+Z321+Z326</f>
        <v>268519.89</v>
      </c>
    </row>
    <row r="309" spans="1:26" ht="31.5" customHeight="1" outlineLevel="6" thickBot="1">
      <c r="A309" s="96" t="s">
        <v>179</v>
      </c>
      <c r="B309" s="92">
        <v>953</v>
      </c>
      <c r="C309" s="93" t="s">
        <v>20</v>
      </c>
      <c r="D309" s="93" t="s">
        <v>293</v>
      </c>
      <c r="E309" s="93" t="s">
        <v>5</v>
      </c>
      <c r="F309" s="93"/>
      <c r="G309" s="16">
        <f>G310+G312+G315</f>
        <v>37423.770000000004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75"/>
      <c r="Y309" s="59"/>
      <c r="Z309" s="16">
        <f>Z310+Z312+Z315</f>
        <v>37423.770000000004</v>
      </c>
    </row>
    <row r="310" spans="1:26" ht="17.25" customHeight="1" outlineLevel="6" thickBot="1">
      <c r="A310" s="5" t="s">
        <v>123</v>
      </c>
      <c r="B310" s="21">
        <v>953</v>
      </c>
      <c r="C310" s="6" t="s">
        <v>20</v>
      </c>
      <c r="D310" s="6" t="s">
        <v>293</v>
      </c>
      <c r="E310" s="6" t="s">
        <v>122</v>
      </c>
      <c r="F310" s="6"/>
      <c r="G310" s="7">
        <f>G311</f>
        <v>10753.77</v>
      </c>
      <c r="H310" s="32">
        <f aca="true" t="shared" si="68" ref="H310:X310">H311</f>
        <v>0</v>
      </c>
      <c r="I310" s="32">
        <f t="shared" si="68"/>
        <v>0</v>
      </c>
      <c r="J310" s="32">
        <f t="shared" si="68"/>
        <v>0</v>
      </c>
      <c r="K310" s="32">
        <f t="shared" si="68"/>
        <v>0</v>
      </c>
      <c r="L310" s="32">
        <f t="shared" si="68"/>
        <v>0</v>
      </c>
      <c r="M310" s="32">
        <f t="shared" si="68"/>
        <v>0</v>
      </c>
      <c r="N310" s="32">
        <f t="shared" si="68"/>
        <v>0</v>
      </c>
      <c r="O310" s="32">
        <f t="shared" si="68"/>
        <v>0</v>
      </c>
      <c r="P310" s="32">
        <f t="shared" si="68"/>
        <v>0</v>
      </c>
      <c r="Q310" s="32">
        <f t="shared" si="68"/>
        <v>0</v>
      </c>
      <c r="R310" s="32">
        <f t="shared" si="68"/>
        <v>0</v>
      </c>
      <c r="S310" s="32">
        <f t="shared" si="68"/>
        <v>0</v>
      </c>
      <c r="T310" s="32">
        <f t="shared" si="68"/>
        <v>0</v>
      </c>
      <c r="U310" s="32">
        <f t="shared" si="68"/>
        <v>0</v>
      </c>
      <c r="V310" s="32">
        <f t="shared" si="68"/>
        <v>0</v>
      </c>
      <c r="W310" s="32">
        <f t="shared" si="68"/>
        <v>0</v>
      </c>
      <c r="X310" s="67">
        <f t="shared" si="68"/>
        <v>19460.04851</v>
      </c>
      <c r="Y310" s="59">
        <f>X310/G310*100</f>
        <v>180.96024473277743</v>
      </c>
      <c r="Z310" s="7">
        <f>Z311</f>
        <v>10753.77</v>
      </c>
    </row>
    <row r="311" spans="1:26" ht="20.25" customHeight="1" outlineLevel="6" thickBot="1">
      <c r="A311" s="90" t="s">
        <v>100</v>
      </c>
      <c r="B311" s="94">
        <v>953</v>
      </c>
      <c r="C311" s="95" t="s">
        <v>20</v>
      </c>
      <c r="D311" s="95" t="s">
        <v>293</v>
      </c>
      <c r="E311" s="95" t="s">
        <v>124</v>
      </c>
      <c r="F311" s="95"/>
      <c r="G311" s="100">
        <v>10753.77</v>
      </c>
      <c r="H311" s="34">
        <f aca="true" t="shared" si="69" ref="H311:X311">H313</f>
        <v>0</v>
      </c>
      <c r="I311" s="34">
        <f t="shared" si="69"/>
        <v>0</v>
      </c>
      <c r="J311" s="34">
        <f t="shared" si="69"/>
        <v>0</v>
      </c>
      <c r="K311" s="34">
        <f t="shared" si="69"/>
        <v>0</v>
      </c>
      <c r="L311" s="34">
        <f t="shared" si="69"/>
        <v>0</v>
      </c>
      <c r="M311" s="34">
        <f t="shared" si="69"/>
        <v>0</v>
      </c>
      <c r="N311" s="34">
        <f t="shared" si="69"/>
        <v>0</v>
      </c>
      <c r="O311" s="34">
        <f t="shared" si="69"/>
        <v>0</v>
      </c>
      <c r="P311" s="34">
        <f t="shared" si="69"/>
        <v>0</v>
      </c>
      <c r="Q311" s="34">
        <f t="shared" si="69"/>
        <v>0</v>
      </c>
      <c r="R311" s="34">
        <f t="shared" si="69"/>
        <v>0</v>
      </c>
      <c r="S311" s="34">
        <f t="shared" si="69"/>
        <v>0</v>
      </c>
      <c r="T311" s="34">
        <f t="shared" si="69"/>
        <v>0</v>
      </c>
      <c r="U311" s="34">
        <f t="shared" si="69"/>
        <v>0</v>
      </c>
      <c r="V311" s="34">
        <f t="shared" si="69"/>
        <v>0</v>
      </c>
      <c r="W311" s="34">
        <f t="shared" si="69"/>
        <v>0</v>
      </c>
      <c r="X311" s="68">
        <f t="shared" si="69"/>
        <v>19460.04851</v>
      </c>
      <c r="Y311" s="59">
        <f>X311/G311*100</f>
        <v>180.96024473277743</v>
      </c>
      <c r="Z311" s="100">
        <v>10753.77</v>
      </c>
    </row>
    <row r="312" spans="1:26" ht="32.25" outlineLevel="6" thickBot="1">
      <c r="A312" s="5" t="s">
        <v>108</v>
      </c>
      <c r="B312" s="21">
        <v>953</v>
      </c>
      <c r="C312" s="6" t="s">
        <v>20</v>
      </c>
      <c r="D312" s="6" t="s">
        <v>293</v>
      </c>
      <c r="E312" s="6" t="s">
        <v>102</v>
      </c>
      <c r="F312" s="6"/>
      <c r="G312" s="7">
        <f>G313+G314</f>
        <v>23968</v>
      </c>
      <c r="H312" s="5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82"/>
      <c r="Y312" s="59"/>
      <c r="Z312" s="7">
        <f>Z313+Z314</f>
        <v>23968</v>
      </c>
    </row>
    <row r="313" spans="1:26" ht="33" customHeight="1" outlineLevel="6" thickBot="1">
      <c r="A313" s="90" t="s">
        <v>109</v>
      </c>
      <c r="B313" s="94">
        <v>953</v>
      </c>
      <c r="C313" s="95" t="s">
        <v>20</v>
      </c>
      <c r="D313" s="95" t="s">
        <v>293</v>
      </c>
      <c r="E313" s="95" t="s">
        <v>103</v>
      </c>
      <c r="F313" s="95"/>
      <c r="G313" s="100">
        <v>0</v>
      </c>
      <c r="H313" s="26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44"/>
      <c r="X313" s="65">
        <v>19460.04851</v>
      </c>
      <c r="Y313" s="59" t="e">
        <f>X313/G313*100</f>
        <v>#DIV/0!</v>
      </c>
      <c r="Z313" s="100">
        <v>0</v>
      </c>
    </row>
    <row r="314" spans="1:26" ht="32.25" outlineLevel="6" thickBot="1">
      <c r="A314" s="90" t="s">
        <v>110</v>
      </c>
      <c r="B314" s="94">
        <v>953</v>
      </c>
      <c r="C314" s="95" t="s">
        <v>20</v>
      </c>
      <c r="D314" s="95" t="s">
        <v>293</v>
      </c>
      <c r="E314" s="95" t="s">
        <v>104</v>
      </c>
      <c r="F314" s="95"/>
      <c r="G314" s="100">
        <v>23968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75"/>
      <c r="Y314" s="59"/>
      <c r="Z314" s="100">
        <v>23968</v>
      </c>
    </row>
    <row r="315" spans="1:26" ht="18.75" customHeight="1" outlineLevel="6" thickBot="1">
      <c r="A315" s="5" t="s">
        <v>111</v>
      </c>
      <c r="B315" s="21">
        <v>953</v>
      </c>
      <c r="C315" s="6" t="s">
        <v>20</v>
      </c>
      <c r="D315" s="6" t="s">
        <v>293</v>
      </c>
      <c r="E315" s="6" t="s">
        <v>105</v>
      </c>
      <c r="F315" s="6"/>
      <c r="G315" s="7">
        <f>G316+G317</f>
        <v>2702</v>
      </c>
      <c r="H315" s="31">
        <f aca="true" t="shared" si="70" ref="H315:X315">H316</f>
        <v>0</v>
      </c>
      <c r="I315" s="31">
        <f t="shared" si="70"/>
        <v>0</v>
      </c>
      <c r="J315" s="31">
        <f t="shared" si="70"/>
        <v>0</v>
      </c>
      <c r="K315" s="31">
        <f t="shared" si="70"/>
        <v>0</v>
      </c>
      <c r="L315" s="31">
        <f t="shared" si="70"/>
        <v>0</v>
      </c>
      <c r="M315" s="31">
        <f t="shared" si="70"/>
        <v>0</v>
      </c>
      <c r="N315" s="31">
        <f t="shared" si="70"/>
        <v>0</v>
      </c>
      <c r="O315" s="31">
        <f t="shared" si="70"/>
        <v>0</v>
      </c>
      <c r="P315" s="31">
        <f t="shared" si="70"/>
        <v>0</v>
      </c>
      <c r="Q315" s="31">
        <f t="shared" si="70"/>
        <v>0</v>
      </c>
      <c r="R315" s="31">
        <f t="shared" si="70"/>
        <v>0</v>
      </c>
      <c r="S315" s="31">
        <f t="shared" si="70"/>
        <v>0</v>
      </c>
      <c r="T315" s="31">
        <f t="shared" si="70"/>
        <v>0</v>
      </c>
      <c r="U315" s="31">
        <f t="shared" si="70"/>
        <v>0</v>
      </c>
      <c r="V315" s="31">
        <f t="shared" si="70"/>
        <v>0</v>
      </c>
      <c r="W315" s="31">
        <f t="shared" si="70"/>
        <v>0</v>
      </c>
      <c r="X315" s="31">
        <f t="shared" si="70"/>
        <v>0</v>
      </c>
      <c r="Y315" s="59">
        <v>0</v>
      </c>
      <c r="Z315" s="7">
        <f>Z316+Z317</f>
        <v>2702</v>
      </c>
    </row>
    <row r="316" spans="1:26" ht="32.25" outlineLevel="6" thickBot="1">
      <c r="A316" s="90" t="s">
        <v>112</v>
      </c>
      <c r="B316" s="94">
        <v>953</v>
      </c>
      <c r="C316" s="95" t="s">
        <v>20</v>
      </c>
      <c r="D316" s="95" t="s">
        <v>293</v>
      </c>
      <c r="E316" s="95" t="s">
        <v>106</v>
      </c>
      <c r="F316" s="95"/>
      <c r="G316" s="100">
        <v>2200</v>
      </c>
      <c r="H316" s="34">
        <f aca="true" t="shared" si="71" ref="H316:X316">H319</f>
        <v>0</v>
      </c>
      <c r="I316" s="34">
        <f t="shared" si="71"/>
        <v>0</v>
      </c>
      <c r="J316" s="34">
        <f t="shared" si="71"/>
        <v>0</v>
      </c>
      <c r="K316" s="34">
        <f t="shared" si="71"/>
        <v>0</v>
      </c>
      <c r="L316" s="34">
        <f t="shared" si="71"/>
        <v>0</v>
      </c>
      <c r="M316" s="34">
        <f t="shared" si="71"/>
        <v>0</v>
      </c>
      <c r="N316" s="34">
        <f t="shared" si="71"/>
        <v>0</v>
      </c>
      <c r="O316" s="34">
        <f t="shared" si="71"/>
        <v>0</v>
      </c>
      <c r="P316" s="34">
        <f t="shared" si="71"/>
        <v>0</v>
      </c>
      <c r="Q316" s="34">
        <f t="shared" si="71"/>
        <v>0</v>
      </c>
      <c r="R316" s="34">
        <f t="shared" si="71"/>
        <v>0</v>
      </c>
      <c r="S316" s="34">
        <f t="shared" si="71"/>
        <v>0</v>
      </c>
      <c r="T316" s="34">
        <f t="shared" si="71"/>
        <v>0</v>
      </c>
      <c r="U316" s="34">
        <f t="shared" si="71"/>
        <v>0</v>
      </c>
      <c r="V316" s="34">
        <f t="shared" si="71"/>
        <v>0</v>
      </c>
      <c r="W316" s="34">
        <f t="shared" si="71"/>
        <v>0</v>
      </c>
      <c r="X316" s="34">
        <f t="shared" si="71"/>
        <v>0</v>
      </c>
      <c r="Y316" s="59">
        <v>0</v>
      </c>
      <c r="Z316" s="100">
        <v>2200</v>
      </c>
    </row>
    <row r="317" spans="1:26" ht="18.75" customHeight="1" outlineLevel="6" thickBot="1">
      <c r="A317" s="90" t="s">
        <v>113</v>
      </c>
      <c r="B317" s="94">
        <v>953</v>
      </c>
      <c r="C317" s="95" t="s">
        <v>20</v>
      </c>
      <c r="D317" s="95" t="s">
        <v>293</v>
      </c>
      <c r="E317" s="95" t="s">
        <v>107</v>
      </c>
      <c r="F317" s="95"/>
      <c r="G317" s="100">
        <v>502</v>
      </c>
      <c r="H317" s="55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55"/>
      <c r="Y317" s="59"/>
      <c r="Z317" s="100">
        <v>502</v>
      </c>
    </row>
    <row r="318" spans="1:26" ht="33.75" customHeight="1" outlineLevel="6" thickBot="1">
      <c r="A318" s="96" t="s">
        <v>222</v>
      </c>
      <c r="B318" s="92">
        <v>953</v>
      </c>
      <c r="C318" s="93" t="s">
        <v>20</v>
      </c>
      <c r="D318" s="93" t="s">
        <v>294</v>
      </c>
      <c r="E318" s="93" t="s">
        <v>5</v>
      </c>
      <c r="F318" s="93"/>
      <c r="G318" s="16">
        <f>G319</f>
        <v>21623.52</v>
      </c>
      <c r="H318" s="55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55"/>
      <c r="Y318" s="59"/>
      <c r="Z318" s="16">
        <f>Z319</f>
        <v>21623.52</v>
      </c>
    </row>
    <row r="319" spans="1:26" ht="16.5" outlineLevel="6" thickBot="1">
      <c r="A319" s="5" t="s">
        <v>137</v>
      </c>
      <c r="B319" s="21">
        <v>953</v>
      </c>
      <c r="C319" s="6" t="s">
        <v>20</v>
      </c>
      <c r="D319" s="6" t="s">
        <v>294</v>
      </c>
      <c r="E319" s="6" t="s">
        <v>136</v>
      </c>
      <c r="F319" s="6"/>
      <c r="G319" s="7">
        <f>G320</f>
        <v>21623.52</v>
      </c>
      <c r="H319" s="55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75">
        <v>0</v>
      </c>
      <c r="Y319" s="59">
        <v>0</v>
      </c>
      <c r="Z319" s="7">
        <f>Z320</f>
        <v>21623.52</v>
      </c>
    </row>
    <row r="320" spans="1:26" ht="49.5" customHeight="1" outlineLevel="6" thickBot="1">
      <c r="A320" s="101" t="s">
        <v>90</v>
      </c>
      <c r="B320" s="94">
        <v>953</v>
      </c>
      <c r="C320" s="95" t="s">
        <v>20</v>
      </c>
      <c r="D320" s="95" t="s">
        <v>294</v>
      </c>
      <c r="E320" s="95" t="s">
        <v>93</v>
      </c>
      <c r="F320" s="95"/>
      <c r="G320" s="100">
        <v>21623.52</v>
      </c>
      <c r="H320" s="31" t="e">
        <f>H321+#REF!+#REF!+H333+H338+#REF!</f>
        <v>#REF!</v>
      </c>
      <c r="I320" s="31" t="e">
        <f>I321+#REF!+#REF!+I333+I338+#REF!</f>
        <v>#REF!</v>
      </c>
      <c r="J320" s="31" t="e">
        <f>J321+#REF!+#REF!+J333+J338+#REF!</f>
        <v>#REF!</v>
      </c>
      <c r="K320" s="31" t="e">
        <f>K321+#REF!+#REF!+K333+K338+#REF!</f>
        <v>#REF!</v>
      </c>
      <c r="L320" s="31" t="e">
        <f>L321+#REF!+#REF!+L333+L338+#REF!</f>
        <v>#REF!</v>
      </c>
      <c r="M320" s="31" t="e">
        <f>M321+#REF!+#REF!+M333+M338+#REF!</f>
        <v>#REF!</v>
      </c>
      <c r="N320" s="31" t="e">
        <f>N321+#REF!+#REF!+N333+N338+#REF!</f>
        <v>#REF!</v>
      </c>
      <c r="O320" s="31" t="e">
        <f>O321+#REF!+#REF!+O333+O338+#REF!</f>
        <v>#REF!</v>
      </c>
      <c r="P320" s="31" t="e">
        <f>P321+#REF!+#REF!+P333+P338+#REF!</f>
        <v>#REF!</v>
      </c>
      <c r="Q320" s="31" t="e">
        <f>Q321+#REF!+#REF!+Q333+Q338+#REF!</f>
        <v>#REF!</v>
      </c>
      <c r="R320" s="31" t="e">
        <f>R321+#REF!+#REF!+R333+R338+#REF!</f>
        <v>#REF!</v>
      </c>
      <c r="S320" s="31" t="e">
        <f>S321+#REF!+#REF!+S333+S338+#REF!</f>
        <v>#REF!</v>
      </c>
      <c r="T320" s="31" t="e">
        <f>T321+#REF!+#REF!+T333+T338+#REF!</f>
        <v>#REF!</v>
      </c>
      <c r="U320" s="31" t="e">
        <f>U321+#REF!+#REF!+U333+U338+#REF!</f>
        <v>#REF!</v>
      </c>
      <c r="V320" s="31" t="e">
        <f>V321+#REF!+#REF!+V333+V338+#REF!</f>
        <v>#REF!</v>
      </c>
      <c r="W320" s="31" t="e">
        <f>W321+#REF!+#REF!+W333+W338+#REF!</f>
        <v>#REF!</v>
      </c>
      <c r="X320" s="69" t="e">
        <f>X321+#REF!+#REF!+X333+X338+#REF!</f>
        <v>#REF!</v>
      </c>
      <c r="Y320" s="59" t="e">
        <f>X320/G320*100</f>
        <v>#REF!</v>
      </c>
      <c r="Z320" s="100">
        <v>21623.52</v>
      </c>
    </row>
    <row r="321" spans="1:26" ht="34.5" customHeight="1" outlineLevel="6" thickBot="1">
      <c r="A321" s="140" t="s">
        <v>295</v>
      </c>
      <c r="B321" s="109">
        <v>953</v>
      </c>
      <c r="C321" s="93" t="s">
        <v>20</v>
      </c>
      <c r="D321" s="93" t="s">
        <v>296</v>
      </c>
      <c r="E321" s="93" t="s">
        <v>5</v>
      </c>
      <c r="F321" s="93"/>
      <c r="G321" s="16">
        <f>G322+G324</f>
        <v>5691</v>
      </c>
      <c r="H321" s="32">
        <f aca="true" t="shared" si="72" ref="H321:X321">H329</f>
        <v>0</v>
      </c>
      <c r="I321" s="32">
        <f t="shared" si="72"/>
        <v>0</v>
      </c>
      <c r="J321" s="32">
        <f t="shared" si="72"/>
        <v>0</v>
      </c>
      <c r="K321" s="32">
        <f t="shared" si="72"/>
        <v>0</v>
      </c>
      <c r="L321" s="32">
        <f t="shared" si="72"/>
        <v>0</v>
      </c>
      <c r="M321" s="32">
        <f t="shared" si="72"/>
        <v>0</v>
      </c>
      <c r="N321" s="32">
        <f t="shared" si="72"/>
        <v>0</v>
      </c>
      <c r="O321" s="32">
        <f t="shared" si="72"/>
        <v>0</v>
      </c>
      <c r="P321" s="32">
        <f t="shared" si="72"/>
        <v>0</v>
      </c>
      <c r="Q321" s="32">
        <f t="shared" si="72"/>
        <v>0</v>
      </c>
      <c r="R321" s="32">
        <f t="shared" si="72"/>
        <v>0</v>
      </c>
      <c r="S321" s="32">
        <f t="shared" si="72"/>
        <v>0</v>
      </c>
      <c r="T321" s="32">
        <f t="shared" si="72"/>
        <v>0</v>
      </c>
      <c r="U321" s="32">
        <f t="shared" si="72"/>
        <v>0</v>
      </c>
      <c r="V321" s="32">
        <f t="shared" si="72"/>
        <v>0</v>
      </c>
      <c r="W321" s="32">
        <f t="shared" si="72"/>
        <v>0</v>
      </c>
      <c r="X321" s="70">
        <f t="shared" si="72"/>
        <v>2744.868</v>
      </c>
      <c r="Y321" s="59">
        <f>X321/G321*100</f>
        <v>48.231734317343175</v>
      </c>
      <c r="Z321" s="16">
        <f>Z322+Z324</f>
        <v>5691</v>
      </c>
    </row>
    <row r="322" spans="1:26" ht="34.5" customHeight="1" outlineLevel="6" thickBot="1">
      <c r="A322" s="5" t="s">
        <v>108</v>
      </c>
      <c r="B322" s="21">
        <v>953</v>
      </c>
      <c r="C322" s="6" t="s">
        <v>20</v>
      </c>
      <c r="D322" s="6" t="s">
        <v>296</v>
      </c>
      <c r="E322" s="6" t="s">
        <v>102</v>
      </c>
      <c r="F322" s="6"/>
      <c r="G322" s="7">
        <f>G323</f>
        <v>2468.04</v>
      </c>
      <c r="H322" s="85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7"/>
      <c r="Y322" s="59"/>
      <c r="Z322" s="7">
        <f>Z323</f>
        <v>2468.04</v>
      </c>
    </row>
    <row r="323" spans="1:26" ht="35.25" customHeight="1" outlineLevel="6" thickBot="1">
      <c r="A323" s="90" t="s">
        <v>110</v>
      </c>
      <c r="B323" s="94">
        <v>953</v>
      </c>
      <c r="C323" s="95" t="s">
        <v>20</v>
      </c>
      <c r="D323" s="95" t="s">
        <v>296</v>
      </c>
      <c r="E323" s="95" t="s">
        <v>104</v>
      </c>
      <c r="F323" s="95"/>
      <c r="G323" s="100">
        <v>2468.04</v>
      </c>
      <c r="H323" s="85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7"/>
      <c r="Y323" s="59"/>
      <c r="Z323" s="100">
        <v>2468.04</v>
      </c>
    </row>
    <row r="324" spans="1:26" ht="21" customHeight="1" outlineLevel="6" thickBot="1">
      <c r="A324" s="5" t="s">
        <v>137</v>
      </c>
      <c r="B324" s="21">
        <v>953</v>
      </c>
      <c r="C324" s="6" t="s">
        <v>20</v>
      </c>
      <c r="D324" s="6" t="s">
        <v>296</v>
      </c>
      <c r="E324" s="6" t="s">
        <v>136</v>
      </c>
      <c r="F324" s="6"/>
      <c r="G324" s="7">
        <f>G325</f>
        <v>3222.96</v>
      </c>
      <c r="H324" s="85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7"/>
      <c r="Y324" s="59"/>
      <c r="Z324" s="7">
        <f>Z325</f>
        <v>3222.96</v>
      </c>
    </row>
    <row r="325" spans="1:26" ht="21.75" customHeight="1" outlineLevel="6" thickBot="1">
      <c r="A325" s="101" t="s">
        <v>90</v>
      </c>
      <c r="B325" s="94">
        <v>953</v>
      </c>
      <c r="C325" s="95" t="s">
        <v>20</v>
      </c>
      <c r="D325" s="95" t="s">
        <v>296</v>
      </c>
      <c r="E325" s="95" t="s">
        <v>93</v>
      </c>
      <c r="F325" s="95"/>
      <c r="G325" s="100">
        <v>3222.96</v>
      </c>
      <c r="H325" s="85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7"/>
      <c r="Y325" s="59"/>
      <c r="Z325" s="100">
        <v>3222.96</v>
      </c>
    </row>
    <row r="326" spans="1:26" ht="23.25" customHeight="1" outlineLevel="6" thickBot="1">
      <c r="A326" s="141" t="s">
        <v>297</v>
      </c>
      <c r="B326" s="143">
        <v>953</v>
      </c>
      <c r="C326" s="110" t="s">
        <v>20</v>
      </c>
      <c r="D326" s="110" t="s">
        <v>298</v>
      </c>
      <c r="E326" s="110" t="s">
        <v>5</v>
      </c>
      <c r="F326" s="110"/>
      <c r="G326" s="126">
        <f>G327+G329+G332</f>
        <v>203781.6</v>
      </c>
      <c r="H326" s="85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7"/>
      <c r="Y326" s="59"/>
      <c r="Z326" s="126">
        <f>Z327+Z329+Z332</f>
        <v>203781.6</v>
      </c>
    </row>
    <row r="327" spans="1:26" ht="18.75" customHeight="1" outlineLevel="6" thickBot="1">
      <c r="A327" s="5" t="s">
        <v>123</v>
      </c>
      <c r="B327" s="21">
        <v>953</v>
      </c>
      <c r="C327" s="6" t="s">
        <v>20</v>
      </c>
      <c r="D327" s="6" t="s">
        <v>298</v>
      </c>
      <c r="E327" s="6" t="s">
        <v>122</v>
      </c>
      <c r="F327" s="6"/>
      <c r="G327" s="7">
        <f>G328</f>
        <v>133164.07</v>
      </c>
      <c r="H327" s="85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7"/>
      <c r="Y327" s="59"/>
      <c r="Z327" s="7">
        <f>Z328</f>
        <v>133164.07</v>
      </c>
    </row>
    <row r="328" spans="1:26" ht="19.5" customHeight="1" outlineLevel="6" thickBot="1">
      <c r="A328" s="90" t="s">
        <v>100</v>
      </c>
      <c r="B328" s="94">
        <v>953</v>
      </c>
      <c r="C328" s="95" t="s">
        <v>20</v>
      </c>
      <c r="D328" s="95" t="s">
        <v>298</v>
      </c>
      <c r="E328" s="95" t="s">
        <v>124</v>
      </c>
      <c r="F328" s="95"/>
      <c r="G328" s="100">
        <v>133164.07</v>
      </c>
      <c r="H328" s="85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7"/>
      <c r="Y328" s="59"/>
      <c r="Z328" s="100">
        <v>133164.07</v>
      </c>
    </row>
    <row r="329" spans="1:26" ht="20.25" customHeight="1" outlineLevel="6" thickBot="1">
      <c r="A329" s="5" t="s">
        <v>108</v>
      </c>
      <c r="B329" s="21">
        <v>953</v>
      </c>
      <c r="C329" s="6" t="s">
        <v>20</v>
      </c>
      <c r="D329" s="6" t="s">
        <v>298</v>
      </c>
      <c r="E329" s="6" t="s">
        <v>102</v>
      </c>
      <c r="F329" s="6"/>
      <c r="G329" s="7">
        <f>G331+G330</f>
        <v>469.25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75">
        <v>2744.868</v>
      </c>
      <c r="Y329" s="59">
        <f>X329/G329*100</f>
        <v>584.9478955780501</v>
      </c>
      <c r="Z329" s="7">
        <f>Z331+Z330</f>
        <v>469.25</v>
      </c>
    </row>
    <row r="330" spans="1:26" ht="33" customHeight="1" outlineLevel="6" thickBot="1">
      <c r="A330" s="90" t="s">
        <v>109</v>
      </c>
      <c r="B330" s="94">
        <v>953</v>
      </c>
      <c r="C330" s="95" t="s">
        <v>20</v>
      </c>
      <c r="D330" s="95" t="s">
        <v>298</v>
      </c>
      <c r="E330" s="95" t="s">
        <v>103</v>
      </c>
      <c r="F330" s="95"/>
      <c r="G330" s="100">
        <v>0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75"/>
      <c r="Y330" s="59"/>
      <c r="Z330" s="100">
        <v>0</v>
      </c>
    </row>
    <row r="331" spans="1:26" ht="32.25" outlineLevel="6" thickBot="1">
      <c r="A331" s="90" t="s">
        <v>110</v>
      </c>
      <c r="B331" s="94">
        <v>953</v>
      </c>
      <c r="C331" s="95" t="s">
        <v>20</v>
      </c>
      <c r="D331" s="95" t="s">
        <v>298</v>
      </c>
      <c r="E331" s="95" t="s">
        <v>104</v>
      </c>
      <c r="F331" s="95"/>
      <c r="G331" s="100">
        <v>469.25</v>
      </c>
      <c r="H331" s="55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75"/>
      <c r="Y331" s="59"/>
      <c r="Z331" s="100">
        <v>469.25</v>
      </c>
    </row>
    <row r="332" spans="1:26" ht="16.5" outlineLevel="6" thickBot="1">
      <c r="A332" s="5" t="s">
        <v>137</v>
      </c>
      <c r="B332" s="21">
        <v>953</v>
      </c>
      <c r="C332" s="6" t="s">
        <v>20</v>
      </c>
      <c r="D332" s="6" t="s">
        <v>298</v>
      </c>
      <c r="E332" s="6" t="s">
        <v>136</v>
      </c>
      <c r="F332" s="6"/>
      <c r="G332" s="7">
        <f>G333</f>
        <v>70148.28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75"/>
      <c r="Y332" s="59"/>
      <c r="Z332" s="7">
        <f>Z333</f>
        <v>70148.28</v>
      </c>
    </row>
    <row r="333" spans="1:26" ht="49.5" customHeight="1" outlineLevel="6" thickBot="1">
      <c r="A333" s="101" t="s">
        <v>90</v>
      </c>
      <c r="B333" s="94">
        <v>953</v>
      </c>
      <c r="C333" s="95" t="s">
        <v>20</v>
      </c>
      <c r="D333" s="95" t="s">
        <v>298</v>
      </c>
      <c r="E333" s="95" t="s">
        <v>93</v>
      </c>
      <c r="F333" s="95"/>
      <c r="G333" s="100">
        <v>70148.28</v>
      </c>
      <c r="H333" s="32">
        <f aca="true" t="shared" si="73" ref="H333:X333">H334</f>
        <v>0</v>
      </c>
      <c r="I333" s="32">
        <f t="shared" si="73"/>
        <v>0</v>
      </c>
      <c r="J333" s="32">
        <f t="shared" si="73"/>
        <v>0</v>
      </c>
      <c r="K333" s="32">
        <f t="shared" si="73"/>
        <v>0</v>
      </c>
      <c r="L333" s="32">
        <f t="shared" si="73"/>
        <v>0</v>
      </c>
      <c r="M333" s="32">
        <f t="shared" si="73"/>
        <v>0</v>
      </c>
      <c r="N333" s="32">
        <f t="shared" si="73"/>
        <v>0</v>
      </c>
      <c r="O333" s="32">
        <f t="shared" si="73"/>
        <v>0</v>
      </c>
      <c r="P333" s="32">
        <f t="shared" si="73"/>
        <v>0</v>
      </c>
      <c r="Q333" s="32">
        <f t="shared" si="73"/>
        <v>0</v>
      </c>
      <c r="R333" s="32">
        <f t="shared" si="73"/>
        <v>0</v>
      </c>
      <c r="S333" s="32">
        <f t="shared" si="73"/>
        <v>0</v>
      </c>
      <c r="T333" s="32">
        <f t="shared" si="73"/>
        <v>0</v>
      </c>
      <c r="U333" s="32">
        <f t="shared" si="73"/>
        <v>0</v>
      </c>
      <c r="V333" s="32">
        <f t="shared" si="73"/>
        <v>0</v>
      </c>
      <c r="W333" s="32">
        <f t="shared" si="73"/>
        <v>0</v>
      </c>
      <c r="X333" s="67">
        <f t="shared" si="73"/>
        <v>3215.05065</v>
      </c>
      <c r="Y333" s="59">
        <f>X333/G333*100</f>
        <v>4.583220928581571</v>
      </c>
      <c r="Z333" s="100">
        <v>70148.28</v>
      </c>
    </row>
    <row r="334" spans="1:26" ht="32.25" customHeight="1" outlineLevel="6" thickBot="1">
      <c r="A334" s="13" t="s">
        <v>299</v>
      </c>
      <c r="B334" s="20">
        <v>953</v>
      </c>
      <c r="C334" s="9" t="s">
        <v>20</v>
      </c>
      <c r="D334" s="9" t="s">
        <v>300</v>
      </c>
      <c r="E334" s="9" t="s">
        <v>5</v>
      </c>
      <c r="F334" s="9"/>
      <c r="G334" s="10">
        <f>G335</f>
        <v>20877.53</v>
      </c>
      <c r="H334" s="2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44"/>
      <c r="X334" s="65">
        <v>3215.05065</v>
      </c>
      <c r="Y334" s="59">
        <f>X334/G334*100</f>
        <v>15.39957384805578</v>
      </c>
      <c r="Z334" s="10">
        <f>Z335</f>
        <v>20877.53</v>
      </c>
    </row>
    <row r="335" spans="1:26" ht="33.75" customHeight="1" outlineLevel="6" thickBot="1">
      <c r="A335" s="96" t="s">
        <v>301</v>
      </c>
      <c r="B335" s="92">
        <v>953</v>
      </c>
      <c r="C335" s="93" t="s">
        <v>20</v>
      </c>
      <c r="D335" s="93" t="s">
        <v>302</v>
      </c>
      <c r="E335" s="93" t="s">
        <v>5</v>
      </c>
      <c r="F335" s="93"/>
      <c r="G335" s="16">
        <f>G336</f>
        <v>20877.53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75"/>
      <c r="Y335" s="59"/>
      <c r="Z335" s="16">
        <f>Z336</f>
        <v>20877.53</v>
      </c>
    </row>
    <row r="336" spans="1:26" ht="16.5" outlineLevel="6" thickBot="1">
      <c r="A336" s="5" t="s">
        <v>137</v>
      </c>
      <c r="B336" s="21">
        <v>953</v>
      </c>
      <c r="C336" s="6" t="s">
        <v>20</v>
      </c>
      <c r="D336" s="6" t="s">
        <v>302</v>
      </c>
      <c r="E336" s="6" t="s">
        <v>136</v>
      </c>
      <c r="F336" s="6"/>
      <c r="G336" s="7">
        <f>G337</f>
        <v>20877.53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75"/>
      <c r="Y336" s="59"/>
      <c r="Z336" s="7">
        <f>Z337</f>
        <v>20877.53</v>
      </c>
    </row>
    <row r="337" spans="1:26" ht="49.5" customHeight="1" outlineLevel="6" thickBot="1">
      <c r="A337" s="101" t="s">
        <v>90</v>
      </c>
      <c r="B337" s="94">
        <v>953</v>
      </c>
      <c r="C337" s="95" t="s">
        <v>20</v>
      </c>
      <c r="D337" s="95" t="s">
        <v>302</v>
      </c>
      <c r="E337" s="95" t="s">
        <v>93</v>
      </c>
      <c r="F337" s="95"/>
      <c r="G337" s="100">
        <v>20877.53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75"/>
      <c r="Y337" s="59"/>
      <c r="Z337" s="100">
        <v>20877.53</v>
      </c>
    </row>
    <row r="338" spans="1:26" ht="18.75" customHeight="1" outlineLevel="6" thickBot="1">
      <c r="A338" s="127" t="s">
        <v>303</v>
      </c>
      <c r="B338" s="18">
        <v>953</v>
      </c>
      <c r="C338" s="39" t="s">
        <v>21</v>
      </c>
      <c r="D338" s="39" t="s">
        <v>6</v>
      </c>
      <c r="E338" s="39" t="s">
        <v>5</v>
      </c>
      <c r="F338" s="39"/>
      <c r="G338" s="122">
        <f>G339</f>
        <v>3078</v>
      </c>
      <c r="H338" s="32">
        <f aca="true" t="shared" si="74" ref="H338:X338">H339</f>
        <v>0</v>
      </c>
      <c r="I338" s="32">
        <f t="shared" si="74"/>
        <v>0</v>
      </c>
      <c r="J338" s="32">
        <f t="shared" si="74"/>
        <v>0</v>
      </c>
      <c r="K338" s="32">
        <f t="shared" si="74"/>
        <v>0</v>
      </c>
      <c r="L338" s="32">
        <f t="shared" si="74"/>
        <v>0</v>
      </c>
      <c r="M338" s="32">
        <f t="shared" si="74"/>
        <v>0</v>
      </c>
      <c r="N338" s="32">
        <f t="shared" si="74"/>
        <v>0</v>
      </c>
      <c r="O338" s="32">
        <f t="shared" si="74"/>
        <v>0</v>
      </c>
      <c r="P338" s="32">
        <f t="shared" si="74"/>
        <v>0</v>
      </c>
      <c r="Q338" s="32">
        <f t="shared" si="74"/>
        <v>0</v>
      </c>
      <c r="R338" s="32">
        <f t="shared" si="74"/>
        <v>0</v>
      </c>
      <c r="S338" s="32">
        <f t="shared" si="74"/>
        <v>0</v>
      </c>
      <c r="T338" s="32">
        <f t="shared" si="74"/>
        <v>0</v>
      </c>
      <c r="U338" s="32">
        <f t="shared" si="74"/>
        <v>0</v>
      </c>
      <c r="V338" s="32">
        <f t="shared" si="74"/>
        <v>0</v>
      </c>
      <c r="W338" s="32">
        <f t="shared" si="74"/>
        <v>0</v>
      </c>
      <c r="X338" s="67">
        <f t="shared" si="74"/>
        <v>82757.514</v>
      </c>
      <c r="Y338" s="59">
        <f>X338/G338*100</f>
        <v>2688.678167641325</v>
      </c>
      <c r="Z338" s="122">
        <f>Z339</f>
        <v>1078</v>
      </c>
    </row>
    <row r="339" spans="1:26" ht="21.75" customHeight="1" outlineLevel="6" thickBot="1">
      <c r="A339" s="8" t="s">
        <v>158</v>
      </c>
      <c r="B339" s="19">
        <v>953</v>
      </c>
      <c r="C339" s="9" t="s">
        <v>21</v>
      </c>
      <c r="D339" s="9" t="s">
        <v>279</v>
      </c>
      <c r="E339" s="9" t="s">
        <v>5</v>
      </c>
      <c r="F339" s="9"/>
      <c r="G339" s="10">
        <f>G340</f>
        <v>3078</v>
      </c>
      <c r="H339" s="26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44"/>
      <c r="X339" s="65">
        <v>82757.514</v>
      </c>
      <c r="Y339" s="59">
        <f>X339/G339*100</f>
        <v>2688.678167641325</v>
      </c>
      <c r="Z339" s="10">
        <f>Z340</f>
        <v>1078</v>
      </c>
    </row>
    <row r="340" spans="1:26" ht="18" customHeight="1" outlineLevel="6" thickBot="1">
      <c r="A340" s="104" t="s">
        <v>159</v>
      </c>
      <c r="B340" s="135">
        <v>953</v>
      </c>
      <c r="C340" s="93" t="s">
        <v>21</v>
      </c>
      <c r="D340" s="93" t="s">
        <v>292</v>
      </c>
      <c r="E340" s="93" t="s">
        <v>5</v>
      </c>
      <c r="F340" s="93"/>
      <c r="G340" s="16">
        <f>G341+G344+G347</f>
        <v>3078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75"/>
      <c r="Y340" s="59"/>
      <c r="Z340" s="16">
        <f>Z341+Z344+Z347</f>
        <v>1078</v>
      </c>
    </row>
    <row r="341" spans="1:26" ht="51.75" customHeight="1" outlineLevel="6" thickBot="1">
      <c r="A341" s="104" t="s">
        <v>304</v>
      </c>
      <c r="B341" s="135">
        <v>953</v>
      </c>
      <c r="C341" s="93" t="s">
        <v>21</v>
      </c>
      <c r="D341" s="93" t="s">
        <v>305</v>
      </c>
      <c r="E341" s="93" t="s">
        <v>5</v>
      </c>
      <c r="F341" s="93"/>
      <c r="G341" s="16">
        <f>G342</f>
        <v>1301.68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/>
      <c r="Y341" s="59"/>
      <c r="Z341" s="16">
        <f>Z342</f>
        <v>0</v>
      </c>
    </row>
    <row r="342" spans="1:26" ht="32.25" outlineLevel="6" thickBot="1">
      <c r="A342" s="5" t="s">
        <v>108</v>
      </c>
      <c r="B342" s="21">
        <v>953</v>
      </c>
      <c r="C342" s="6" t="s">
        <v>21</v>
      </c>
      <c r="D342" s="6" t="s">
        <v>305</v>
      </c>
      <c r="E342" s="6" t="s">
        <v>102</v>
      </c>
      <c r="F342" s="6"/>
      <c r="G342" s="7">
        <f>G343</f>
        <v>1301.68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75"/>
      <c r="Y342" s="59"/>
      <c r="Z342" s="7">
        <f>Z343</f>
        <v>0</v>
      </c>
    </row>
    <row r="343" spans="1:26" ht="32.25" outlineLevel="6" thickBot="1">
      <c r="A343" s="90" t="s">
        <v>110</v>
      </c>
      <c r="B343" s="94">
        <v>953</v>
      </c>
      <c r="C343" s="95" t="s">
        <v>21</v>
      </c>
      <c r="D343" s="95" t="s">
        <v>305</v>
      </c>
      <c r="E343" s="95" t="s">
        <v>104</v>
      </c>
      <c r="F343" s="95"/>
      <c r="G343" s="100">
        <v>1301.68</v>
      </c>
      <c r="H343" s="55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75"/>
      <c r="Y343" s="59"/>
      <c r="Z343" s="100">
        <v>0</v>
      </c>
    </row>
    <row r="344" spans="1:26" ht="51.75" customHeight="1" outlineLevel="6" thickBot="1">
      <c r="A344" s="104" t="s">
        <v>306</v>
      </c>
      <c r="B344" s="135">
        <v>953</v>
      </c>
      <c r="C344" s="93" t="s">
        <v>21</v>
      </c>
      <c r="D344" s="93" t="s">
        <v>307</v>
      </c>
      <c r="E344" s="93" t="s">
        <v>5</v>
      </c>
      <c r="F344" s="93"/>
      <c r="G344" s="16">
        <f>G345</f>
        <v>698.32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75"/>
      <c r="Y344" s="59"/>
      <c r="Z344" s="16">
        <f>Z345</f>
        <v>0</v>
      </c>
    </row>
    <row r="345" spans="1:26" ht="16.5" outlineLevel="6" thickBot="1">
      <c r="A345" s="5" t="s">
        <v>137</v>
      </c>
      <c r="B345" s="21">
        <v>953</v>
      </c>
      <c r="C345" s="6" t="s">
        <v>21</v>
      </c>
      <c r="D345" s="6" t="s">
        <v>307</v>
      </c>
      <c r="E345" s="6" t="s">
        <v>136</v>
      </c>
      <c r="F345" s="6"/>
      <c r="G345" s="7">
        <f>G346</f>
        <v>698.32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75"/>
      <c r="Y345" s="59"/>
      <c r="Z345" s="7">
        <f>Z346</f>
        <v>0</v>
      </c>
    </row>
    <row r="346" spans="1:26" ht="49.5" customHeight="1" outlineLevel="6" thickBot="1">
      <c r="A346" s="98" t="s">
        <v>90</v>
      </c>
      <c r="B346" s="137">
        <v>953</v>
      </c>
      <c r="C346" s="95" t="s">
        <v>21</v>
      </c>
      <c r="D346" s="95" t="s">
        <v>307</v>
      </c>
      <c r="E346" s="95" t="s">
        <v>93</v>
      </c>
      <c r="F346" s="95"/>
      <c r="G346" s="100">
        <v>698.32</v>
      </c>
      <c r="H346" s="55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75"/>
      <c r="Y346" s="59"/>
      <c r="Z346" s="100">
        <v>0</v>
      </c>
    </row>
    <row r="347" spans="1:26" ht="32.25" outlineLevel="6" thickBot="1">
      <c r="A347" s="117" t="s">
        <v>308</v>
      </c>
      <c r="B347" s="92">
        <v>953</v>
      </c>
      <c r="C347" s="110" t="s">
        <v>21</v>
      </c>
      <c r="D347" s="110" t="s">
        <v>309</v>
      </c>
      <c r="E347" s="110" t="s">
        <v>5</v>
      </c>
      <c r="F347" s="110"/>
      <c r="G347" s="126">
        <f>G348+G351</f>
        <v>1078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75"/>
      <c r="Y347" s="59"/>
      <c r="Z347" s="126">
        <f>Z348+Z351</f>
        <v>1078</v>
      </c>
    </row>
    <row r="348" spans="1:26" ht="32.25" outlineLevel="6" thickBot="1">
      <c r="A348" s="5" t="s">
        <v>108</v>
      </c>
      <c r="B348" s="21">
        <v>953</v>
      </c>
      <c r="C348" s="6" t="s">
        <v>21</v>
      </c>
      <c r="D348" s="6" t="s">
        <v>309</v>
      </c>
      <c r="E348" s="6" t="s">
        <v>102</v>
      </c>
      <c r="F348" s="6"/>
      <c r="G348" s="7">
        <f>G349</f>
        <v>679.03</v>
      </c>
      <c r="H348" s="55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75"/>
      <c r="Y348" s="59"/>
      <c r="Z348" s="7">
        <f>Z349</f>
        <v>679.03</v>
      </c>
    </row>
    <row r="349" spans="1:26" ht="32.25" outlineLevel="6" thickBot="1">
      <c r="A349" s="90" t="s">
        <v>110</v>
      </c>
      <c r="B349" s="94">
        <v>953</v>
      </c>
      <c r="C349" s="95" t="s">
        <v>21</v>
      </c>
      <c r="D349" s="95" t="s">
        <v>309</v>
      </c>
      <c r="E349" s="95" t="s">
        <v>104</v>
      </c>
      <c r="F349" s="95"/>
      <c r="G349" s="100">
        <v>679.03</v>
      </c>
      <c r="H349" s="55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75"/>
      <c r="Y349" s="59"/>
      <c r="Z349" s="100">
        <v>679.03</v>
      </c>
    </row>
    <row r="350" spans="1:26" ht="16.5" outlineLevel="6" thickBot="1">
      <c r="A350" s="5" t="s">
        <v>137</v>
      </c>
      <c r="B350" s="21">
        <v>953</v>
      </c>
      <c r="C350" s="6" t="s">
        <v>21</v>
      </c>
      <c r="D350" s="6" t="s">
        <v>309</v>
      </c>
      <c r="E350" s="6" t="s">
        <v>136</v>
      </c>
      <c r="F350" s="6"/>
      <c r="G350" s="7">
        <f>G351</f>
        <v>398.97</v>
      </c>
      <c r="H350" s="55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75"/>
      <c r="Y350" s="59"/>
      <c r="Z350" s="7">
        <f>Z351</f>
        <v>398.97</v>
      </c>
    </row>
    <row r="351" spans="1:26" ht="49.5" customHeight="1" outlineLevel="6" thickBot="1">
      <c r="A351" s="101" t="s">
        <v>90</v>
      </c>
      <c r="B351" s="94">
        <v>953</v>
      </c>
      <c r="C351" s="95" t="s">
        <v>21</v>
      </c>
      <c r="D351" s="95" t="s">
        <v>309</v>
      </c>
      <c r="E351" s="95" t="s">
        <v>93</v>
      </c>
      <c r="F351" s="95"/>
      <c r="G351" s="100">
        <v>398.97</v>
      </c>
      <c r="H351" s="55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75"/>
      <c r="Y351" s="59"/>
      <c r="Z351" s="100">
        <v>398.97</v>
      </c>
    </row>
    <row r="352" spans="1:26" ht="19.5" customHeight="1" outlineLevel="6" thickBot="1">
      <c r="A352" s="127" t="s">
        <v>35</v>
      </c>
      <c r="B352" s="18">
        <v>953</v>
      </c>
      <c r="C352" s="39" t="s">
        <v>14</v>
      </c>
      <c r="D352" s="39" t="s">
        <v>6</v>
      </c>
      <c r="E352" s="39" t="s">
        <v>5</v>
      </c>
      <c r="F352" s="39"/>
      <c r="G352" s="122">
        <f>G353</f>
        <v>13705.19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75"/>
      <c r="Y352" s="59"/>
      <c r="Z352" s="122">
        <f>Z353</f>
        <v>14436</v>
      </c>
    </row>
    <row r="353" spans="1:26" ht="21" customHeight="1" outlineLevel="6" thickBot="1">
      <c r="A353" s="80" t="s">
        <v>278</v>
      </c>
      <c r="B353" s="19">
        <v>953</v>
      </c>
      <c r="C353" s="11" t="s">
        <v>14</v>
      </c>
      <c r="D353" s="11" t="s">
        <v>279</v>
      </c>
      <c r="E353" s="11" t="s">
        <v>5</v>
      </c>
      <c r="F353" s="11"/>
      <c r="G353" s="12">
        <f>G354</f>
        <v>13705.19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75"/>
      <c r="Y353" s="59"/>
      <c r="Z353" s="12">
        <f>Z354</f>
        <v>14436</v>
      </c>
    </row>
    <row r="354" spans="1:26" ht="32.25" customHeight="1" outlineLevel="6" thickBot="1">
      <c r="A354" s="80" t="s">
        <v>310</v>
      </c>
      <c r="B354" s="19">
        <v>953</v>
      </c>
      <c r="C354" s="11" t="s">
        <v>14</v>
      </c>
      <c r="D354" s="11" t="s">
        <v>311</v>
      </c>
      <c r="E354" s="11" t="s">
        <v>5</v>
      </c>
      <c r="F354" s="11"/>
      <c r="G354" s="12">
        <f>G355</f>
        <v>13705.19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5"/>
      <c r="Y354" s="59"/>
      <c r="Z354" s="12">
        <f>Z355</f>
        <v>14436</v>
      </c>
    </row>
    <row r="355" spans="1:26" ht="31.5" customHeight="1" outlineLevel="6" thickBot="1">
      <c r="A355" s="96" t="s">
        <v>179</v>
      </c>
      <c r="B355" s="92">
        <v>953</v>
      </c>
      <c r="C355" s="93" t="s">
        <v>14</v>
      </c>
      <c r="D355" s="93" t="s">
        <v>312</v>
      </c>
      <c r="E355" s="93" t="s">
        <v>5</v>
      </c>
      <c r="F355" s="93"/>
      <c r="G355" s="16">
        <f>G356+G359+G362</f>
        <v>13705.19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75"/>
      <c r="Y355" s="59"/>
      <c r="Z355" s="16">
        <f>Z356+Z359+Z362</f>
        <v>14436</v>
      </c>
    </row>
    <row r="356" spans="1:26" ht="19.5" customHeight="1" outlineLevel="6" thickBot="1">
      <c r="A356" s="5" t="s">
        <v>123</v>
      </c>
      <c r="B356" s="21">
        <v>953</v>
      </c>
      <c r="C356" s="6" t="s">
        <v>14</v>
      </c>
      <c r="D356" s="6" t="s">
        <v>312</v>
      </c>
      <c r="E356" s="6" t="s">
        <v>122</v>
      </c>
      <c r="F356" s="6"/>
      <c r="G356" s="7">
        <f>G357+G358</f>
        <v>12825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75"/>
      <c r="Y356" s="59"/>
      <c r="Z356" s="7">
        <f>Z357+Z358</f>
        <v>12842</v>
      </c>
    </row>
    <row r="357" spans="1:26" ht="18.75" customHeight="1" outlineLevel="6" thickBot="1">
      <c r="A357" s="90" t="s">
        <v>100</v>
      </c>
      <c r="B357" s="94">
        <v>953</v>
      </c>
      <c r="C357" s="95" t="s">
        <v>14</v>
      </c>
      <c r="D357" s="95" t="s">
        <v>312</v>
      </c>
      <c r="E357" s="95" t="s">
        <v>124</v>
      </c>
      <c r="F357" s="95"/>
      <c r="G357" s="100">
        <v>12805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75"/>
      <c r="Y357" s="59"/>
      <c r="Z357" s="100">
        <v>12822</v>
      </c>
    </row>
    <row r="358" spans="1:26" ht="32.25" outlineLevel="6" thickBot="1">
      <c r="A358" s="90" t="s">
        <v>101</v>
      </c>
      <c r="B358" s="94">
        <v>953</v>
      </c>
      <c r="C358" s="95" t="s">
        <v>14</v>
      </c>
      <c r="D358" s="95" t="s">
        <v>312</v>
      </c>
      <c r="E358" s="95" t="s">
        <v>125</v>
      </c>
      <c r="F358" s="95"/>
      <c r="G358" s="100">
        <v>20</v>
      </c>
      <c r="H358" s="31">
        <f aca="true" t="shared" si="75" ref="H358:X358">H359+H370</f>
        <v>0</v>
      </c>
      <c r="I358" s="31">
        <f t="shared" si="75"/>
        <v>0</v>
      </c>
      <c r="J358" s="31">
        <f t="shared" si="75"/>
        <v>0</v>
      </c>
      <c r="K358" s="31">
        <f t="shared" si="75"/>
        <v>0</v>
      </c>
      <c r="L358" s="31">
        <f t="shared" si="75"/>
        <v>0</v>
      </c>
      <c r="M358" s="31">
        <f t="shared" si="75"/>
        <v>0</v>
      </c>
      <c r="N358" s="31">
        <f t="shared" si="75"/>
        <v>0</v>
      </c>
      <c r="O358" s="31">
        <f t="shared" si="75"/>
        <v>0</v>
      </c>
      <c r="P358" s="31">
        <f t="shared" si="75"/>
        <v>0</v>
      </c>
      <c r="Q358" s="31">
        <f t="shared" si="75"/>
        <v>0</v>
      </c>
      <c r="R358" s="31">
        <f t="shared" si="75"/>
        <v>0</v>
      </c>
      <c r="S358" s="31">
        <f t="shared" si="75"/>
        <v>0</v>
      </c>
      <c r="T358" s="31">
        <f t="shared" si="75"/>
        <v>0</v>
      </c>
      <c r="U358" s="31">
        <f t="shared" si="75"/>
        <v>0</v>
      </c>
      <c r="V358" s="31">
        <f t="shared" si="75"/>
        <v>0</v>
      </c>
      <c r="W358" s="31">
        <f t="shared" si="75"/>
        <v>0</v>
      </c>
      <c r="X358" s="66">
        <f t="shared" si="75"/>
        <v>12003.04085</v>
      </c>
      <c r="Y358" s="59">
        <f>X358/G358*100</f>
        <v>60015.20425</v>
      </c>
      <c r="Z358" s="100">
        <v>20</v>
      </c>
    </row>
    <row r="359" spans="1:26" ht="32.25" outlineLevel="6" thickBot="1">
      <c r="A359" s="5" t="s">
        <v>108</v>
      </c>
      <c r="B359" s="21">
        <v>953</v>
      </c>
      <c r="C359" s="6" t="s">
        <v>14</v>
      </c>
      <c r="D359" s="6" t="s">
        <v>312</v>
      </c>
      <c r="E359" s="6" t="s">
        <v>102</v>
      </c>
      <c r="F359" s="6"/>
      <c r="G359" s="7">
        <f>G360+G361</f>
        <v>820.19</v>
      </c>
      <c r="H359" s="32">
        <f aca="true" t="shared" si="76" ref="H359:X360">H360</f>
        <v>0</v>
      </c>
      <c r="I359" s="32">
        <f t="shared" si="76"/>
        <v>0</v>
      </c>
      <c r="J359" s="32">
        <f t="shared" si="76"/>
        <v>0</v>
      </c>
      <c r="K359" s="32">
        <f t="shared" si="76"/>
        <v>0</v>
      </c>
      <c r="L359" s="32">
        <f t="shared" si="76"/>
        <v>0</v>
      </c>
      <c r="M359" s="32">
        <f t="shared" si="76"/>
        <v>0</v>
      </c>
      <c r="N359" s="32">
        <f t="shared" si="76"/>
        <v>0</v>
      </c>
      <c r="O359" s="32">
        <f t="shared" si="76"/>
        <v>0</v>
      </c>
      <c r="P359" s="32">
        <f t="shared" si="76"/>
        <v>0</v>
      </c>
      <c r="Q359" s="32">
        <f t="shared" si="76"/>
        <v>0</v>
      </c>
      <c r="R359" s="32">
        <f t="shared" si="76"/>
        <v>0</v>
      </c>
      <c r="S359" s="32">
        <f t="shared" si="76"/>
        <v>0</v>
      </c>
      <c r="T359" s="32">
        <f t="shared" si="76"/>
        <v>0</v>
      </c>
      <c r="U359" s="32">
        <f t="shared" si="76"/>
        <v>0</v>
      </c>
      <c r="V359" s="32">
        <f t="shared" si="76"/>
        <v>0</v>
      </c>
      <c r="W359" s="32">
        <f t="shared" si="76"/>
        <v>0</v>
      </c>
      <c r="X359" s="67">
        <f t="shared" si="76"/>
        <v>12003.04085</v>
      </c>
      <c r="Y359" s="59">
        <f>X359/G359*100</f>
        <v>1463.4463782782036</v>
      </c>
      <c r="Z359" s="7">
        <f>Z360+Z361</f>
        <v>1529</v>
      </c>
    </row>
    <row r="360" spans="1:26" ht="32.25" customHeight="1" outlineLevel="6" thickBot="1">
      <c r="A360" s="90" t="s">
        <v>109</v>
      </c>
      <c r="B360" s="94">
        <v>953</v>
      </c>
      <c r="C360" s="95" t="s">
        <v>14</v>
      </c>
      <c r="D360" s="95" t="s">
        <v>312</v>
      </c>
      <c r="E360" s="95" t="s">
        <v>103</v>
      </c>
      <c r="F360" s="95"/>
      <c r="G360" s="100">
        <v>0</v>
      </c>
      <c r="H360" s="34">
        <f t="shared" si="76"/>
        <v>0</v>
      </c>
      <c r="I360" s="34">
        <f t="shared" si="76"/>
        <v>0</v>
      </c>
      <c r="J360" s="34">
        <f t="shared" si="76"/>
        <v>0</v>
      </c>
      <c r="K360" s="34">
        <f t="shared" si="76"/>
        <v>0</v>
      </c>
      <c r="L360" s="34">
        <f t="shared" si="76"/>
        <v>0</v>
      </c>
      <c r="M360" s="34">
        <f t="shared" si="76"/>
        <v>0</v>
      </c>
      <c r="N360" s="34">
        <f t="shared" si="76"/>
        <v>0</v>
      </c>
      <c r="O360" s="34">
        <f t="shared" si="76"/>
        <v>0</v>
      </c>
      <c r="P360" s="34">
        <f t="shared" si="76"/>
        <v>0</v>
      </c>
      <c r="Q360" s="34">
        <f t="shared" si="76"/>
        <v>0</v>
      </c>
      <c r="R360" s="34">
        <f t="shared" si="76"/>
        <v>0</v>
      </c>
      <c r="S360" s="34">
        <f t="shared" si="76"/>
        <v>0</v>
      </c>
      <c r="T360" s="34">
        <f t="shared" si="76"/>
        <v>0</v>
      </c>
      <c r="U360" s="34">
        <f t="shared" si="76"/>
        <v>0</v>
      </c>
      <c r="V360" s="34">
        <f t="shared" si="76"/>
        <v>0</v>
      </c>
      <c r="W360" s="34">
        <f t="shared" si="76"/>
        <v>0</v>
      </c>
      <c r="X360" s="68">
        <f t="shared" si="76"/>
        <v>12003.04085</v>
      </c>
      <c r="Y360" s="59" t="e">
        <f>X360/G360*100</f>
        <v>#DIV/0!</v>
      </c>
      <c r="Z360" s="100">
        <v>0</v>
      </c>
    </row>
    <row r="361" spans="1:26" ht="32.25" outlineLevel="6" thickBot="1">
      <c r="A361" s="90" t="s">
        <v>110</v>
      </c>
      <c r="B361" s="94">
        <v>953</v>
      </c>
      <c r="C361" s="95" t="s">
        <v>14</v>
      </c>
      <c r="D361" s="95" t="s">
        <v>312</v>
      </c>
      <c r="E361" s="95" t="s">
        <v>104</v>
      </c>
      <c r="F361" s="95"/>
      <c r="G361" s="100">
        <v>820.19</v>
      </c>
      <c r="H361" s="26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44"/>
      <c r="X361" s="65">
        <v>12003.04085</v>
      </c>
      <c r="Y361" s="59">
        <f>X361/G361*100</f>
        <v>1463.4463782782036</v>
      </c>
      <c r="Z361" s="100">
        <v>1529</v>
      </c>
    </row>
    <row r="362" spans="1:26" ht="18" customHeight="1" outlineLevel="6" thickBot="1">
      <c r="A362" s="5" t="s">
        <v>111</v>
      </c>
      <c r="B362" s="21">
        <v>953</v>
      </c>
      <c r="C362" s="6" t="s">
        <v>14</v>
      </c>
      <c r="D362" s="6" t="s">
        <v>312</v>
      </c>
      <c r="E362" s="6" t="s">
        <v>105</v>
      </c>
      <c r="F362" s="6"/>
      <c r="G362" s="7">
        <f>G363+G364</f>
        <v>60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75"/>
      <c r="Y362" s="59"/>
      <c r="Z362" s="7">
        <f>Z363+Z364</f>
        <v>65</v>
      </c>
    </row>
    <row r="363" spans="1:26" ht="32.25" outlineLevel="6" thickBot="1">
      <c r="A363" s="90" t="s">
        <v>112</v>
      </c>
      <c r="B363" s="94">
        <v>953</v>
      </c>
      <c r="C363" s="95" t="s">
        <v>14</v>
      </c>
      <c r="D363" s="95" t="s">
        <v>312</v>
      </c>
      <c r="E363" s="95" t="s">
        <v>106</v>
      </c>
      <c r="F363" s="95"/>
      <c r="G363" s="100">
        <v>3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75"/>
      <c r="Y363" s="59"/>
      <c r="Z363" s="100">
        <v>5</v>
      </c>
    </row>
    <row r="364" spans="1:26" ht="15" customHeight="1" outlineLevel="6" thickBot="1">
      <c r="A364" s="90" t="s">
        <v>113</v>
      </c>
      <c r="B364" s="94">
        <v>953</v>
      </c>
      <c r="C364" s="95" t="s">
        <v>14</v>
      </c>
      <c r="D364" s="95" t="s">
        <v>312</v>
      </c>
      <c r="E364" s="95" t="s">
        <v>107</v>
      </c>
      <c r="F364" s="95"/>
      <c r="G364" s="100">
        <v>57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75"/>
      <c r="Y364" s="59"/>
      <c r="Z364" s="100">
        <v>60</v>
      </c>
    </row>
    <row r="365" spans="1:26" ht="19.5" outlineLevel="6" thickBot="1">
      <c r="A365" s="111" t="s">
        <v>47</v>
      </c>
      <c r="B365" s="18">
        <v>953</v>
      </c>
      <c r="C365" s="14" t="s">
        <v>46</v>
      </c>
      <c r="D365" s="14" t="s">
        <v>6</v>
      </c>
      <c r="E365" s="14" t="s">
        <v>5</v>
      </c>
      <c r="F365" s="14"/>
      <c r="G365" s="15">
        <f>G367</f>
        <v>2590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/>
      <c r="Y365" s="59"/>
      <c r="Z365" s="15">
        <f>Z367</f>
        <v>2590</v>
      </c>
    </row>
    <row r="366" spans="1:26" ht="16.5" outlineLevel="6" thickBot="1">
      <c r="A366" s="127" t="s">
        <v>41</v>
      </c>
      <c r="B366" s="18">
        <v>953</v>
      </c>
      <c r="C366" s="39" t="s">
        <v>22</v>
      </c>
      <c r="D366" s="39" t="s">
        <v>6</v>
      </c>
      <c r="E366" s="39" t="s">
        <v>5</v>
      </c>
      <c r="F366" s="39"/>
      <c r="G366" s="122">
        <f>G367</f>
        <v>2590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75"/>
      <c r="Y366" s="59"/>
      <c r="Z366" s="122">
        <f>Z367</f>
        <v>2590</v>
      </c>
    </row>
    <row r="367" spans="1:26" ht="33" customHeight="1" outlineLevel="6" thickBot="1">
      <c r="A367" s="115" t="s">
        <v>160</v>
      </c>
      <c r="B367" s="19">
        <v>953</v>
      </c>
      <c r="C367" s="9" t="s">
        <v>22</v>
      </c>
      <c r="D367" s="9" t="s">
        <v>161</v>
      </c>
      <c r="E367" s="9" t="s">
        <v>5</v>
      </c>
      <c r="F367" s="9"/>
      <c r="G367" s="10">
        <f>G368</f>
        <v>2590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75"/>
      <c r="Y367" s="59"/>
      <c r="Z367" s="10">
        <f>Z368</f>
        <v>2590</v>
      </c>
    </row>
    <row r="368" spans="1:26" ht="34.5" customHeight="1" outlineLevel="6" thickBot="1">
      <c r="A368" s="115" t="s">
        <v>162</v>
      </c>
      <c r="B368" s="19">
        <v>953</v>
      </c>
      <c r="C368" s="11" t="s">
        <v>22</v>
      </c>
      <c r="D368" s="11" t="s">
        <v>163</v>
      </c>
      <c r="E368" s="11" t="s">
        <v>5</v>
      </c>
      <c r="F368" s="11"/>
      <c r="G368" s="12">
        <f>G369</f>
        <v>2590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75"/>
      <c r="Y368" s="59"/>
      <c r="Z368" s="12">
        <f>Z369</f>
        <v>2590</v>
      </c>
    </row>
    <row r="369" spans="1:26" ht="64.5" customHeight="1" outlineLevel="6" thickBot="1">
      <c r="A369" s="117" t="s">
        <v>313</v>
      </c>
      <c r="B369" s="92">
        <v>953</v>
      </c>
      <c r="C369" s="93" t="s">
        <v>22</v>
      </c>
      <c r="D369" s="93" t="s">
        <v>314</v>
      </c>
      <c r="E369" s="93" t="s">
        <v>5</v>
      </c>
      <c r="F369" s="93"/>
      <c r="G369" s="16">
        <f>G370</f>
        <v>2590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75"/>
      <c r="Y369" s="59"/>
      <c r="Z369" s="16">
        <f>Z370</f>
        <v>2590</v>
      </c>
    </row>
    <row r="370" spans="1:26" ht="32.25" outlineLevel="6" thickBot="1">
      <c r="A370" s="5" t="s">
        <v>145</v>
      </c>
      <c r="B370" s="21">
        <v>953</v>
      </c>
      <c r="C370" s="6" t="s">
        <v>22</v>
      </c>
      <c r="D370" s="6" t="s">
        <v>314</v>
      </c>
      <c r="E370" s="6" t="s">
        <v>143</v>
      </c>
      <c r="F370" s="6"/>
      <c r="G370" s="7">
        <f>G371</f>
        <v>2590</v>
      </c>
      <c r="H370" s="32">
        <f aca="true" t="shared" si="77" ref="H370:X370">H371</f>
        <v>0</v>
      </c>
      <c r="I370" s="32">
        <f t="shared" si="77"/>
        <v>0</v>
      </c>
      <c r="J370" s="32">
        <f t="shared" si="77"/>
        <v>0</v>
      </c>
      <c r="K370" s="32">
        <f t="shared" si="77"/>
        <v>0</v>
      </c>
      <c r="L370" s="32">
        <f t="shared" si="77"/>
        <v>0</v>
      </c>
      <c r="M370" s="32">
        <f t="shared" si="77"/>
        <v>0</v>
      </c>
      <c r="N370" s="32">
        <f t="shared" si="77"/>
        <v>0</v>
      </c>
      <c r="O370" s="32">
        <f t="shared" si="77"/>
        <v>0</v>
      </c>
      <c r="P370" s="32">
        <f t="shared" si="77"/>
        <v>0</v>
      </c>
      <c r="Q370" s="32">
        <f t="shared" si="77"/>
        <v>0</v>
      </c>
      <c r="R370" s="32">
        <f t="shared" si="77"/>
        <v>0</v>
      </c>
      <c r="S370" s="32">
        <f t="shared" si="77"/>
        <v>0</v>
      </c>
      <c r="T370" s="32">
        <f t="shared" si="77"/>
        <v>0</v>
      </c>
      <c r="U370" s="32">
        <f t="shared" si="77"/>
        <v>0</v>
      </c>
      <c r="V370" s="32">
        <f t="shared" si="77"/>
        <v>0</v>
      </c>
      <c r="W370" s="32">
        <f t="shared" si="77"/>
        <v>0</v>
      </c>
      <c r="X370" s="67">
        <f t="shared" si="77"/>
        <v>0</v>
      </c>
      <c r="Y370" s="59">
        <v>0</v>
      </c>
      <c r="Z370" s="7">
        <f>Z371</f>
        <v>2590</v>
      </c>
    </row>
    <row r="371" spans="1:26" ht="35.25" customHeight="1" outlineLevel="6">
      <c r="A371" s="90" t="s">
        <v>146</v>
      </c>
      <c r="B371" s="94">
        <v>953</v>
      </c>
      <c r="C371" s="95" t="s">
        <v>22</v>
      </c>
      <c r="D371" s="95" t="s">
        <v>314</v>
      </c>
      <c r="E371" s="95" t="s">
        <v>144</v>
      </c>
      <c r="F371" s="95"/>
      <c r="G371" s="100">
        <v>2590</v>
      </c>
      <c r="H371" s="26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44"/>
      <c r="X371" s="65">
        <v>0</v>
      </c>
      <c r="Y371" s="59">
        <v>0</v>
      </c>
      <c r="Z371" s="100">
        <v>2590</v>
      </c>
    </row>
    <row r="372" spans="1:26" ht="18.75">
      <c r="A372" s="48" t="s">
        <v>23</v>
      </c>
      <c r="B372" s="48"/>
      <c r="C372" s="48"/>
      <c r="D372" s="48"/>
      <c r="E372" s="48"/>
      <c r="F372" s="48"/>
      <c r="G372" s="38">
        <f>G288+G15</f>
        <v>475773.12</v>
      </c>
      <c r="H372" s="38" t="e">
        <f>#REF!+#REF!+H288+H15</f>
        <v>#REF!</v>
      </c>
      <c r="I372" s="38" t="e">
        <f>#REF!+#REF!+I288+I15</f>
        <v>#REF!</v>
      </c>
      <c r="J372" s="38" t="e">
        <f>#REF!+#REF!+J288+J15</f>
        <v>#REF!</v>
      </c>
      <c r="K372" s="38" t="e">
        <f>#REF!+#REF!+K288+K15</f>
        <v>#REF!</v>
      </c>
      <c r="L372" s="38" t="e">
        <f>#REF!+#REF!+L288+L15</f>
        <v>#REF!</v>
      </c>
      <c r="M372" s="38" t="e">
        <f>#REF!+#REF!+M288+M15</f>
        <v>#REF!</v>
      </c>
      <c r="N372" s="38" t="e">
        <f>#REF!+#REF!+N288+N15</f>
        <v>#REF!</v>
      </c>
      <c r="O372" s="38" t="e">
        <f>#REF!+#REF!+O288+O15</f>
        <v>#REF!</v>
      </c>
      <c r="P372" s="38" t="e">
        <f>#REF!+#REF!+P288+P15</f>
        <v>#REF!</v>
      </c>
      <c r="Q372" s="38" t="e">
        <f>#REF!+#REF!+Q288+Q15</f>
        <v>#REF!</v>
      </c>
      <c r="R372" s="38" t="e">
        <f>#REF!+#REF!+R288+R15</f>
        <v>#REF!</v>
      </c>
      <c r="S372" s="38" t="e">
        <f>#REF!+#REF!+S288+S15</f>
        <v>#REF!</v>
      </c>
      <c r="T372" s="38" t="e">
        <f>#REF!+#REF!+T288+T15</f>
        <v>#REF!</v>
      </c>
      <c r="U372" s="38" t="e">
        <f>#REF!+#REF!+U288+U15</f>
        <v>#REF!</v>
      </c>
      <c r="V372" s="38" t="e">
        <f>#REF!+#REF!+V288+V15</f>
        <v>#REF!</v>
      </c>
      <c r="W372" s="38" t="e">
        <f>#REF!+#REF!+W288+W15</f>
        <v>#REF!</v>
      </c>
      <c r="X372" s="76" t="e">
        <f>#REF!+#REF!+X288+X15</f>
        <v>#REF!</v>
      </c>
      <c r="Y372" s="56" t="e">
        <f>X372/G372*100</f>
        <v>#REF!</v>
      </c>
      <c r="Z372" s="38">
        <f>Z288+Z15</f>
        <v>482521.56000000006</v>
      </c>
    </row>
    <row r="373" spans="1:23" ht="15.75">
      <c r="A373" s="1"/>
      <c r="B373" s="2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2014-08-27T06:13:08Z</cp:lastPrinted>
  <dcterms:created xsi:type="dcterms:W3CDTF">2008-11-11T04:53:42Z</dcterms:created>
  <dcterms:modified xsi:type="dcterms:W3CDTF">2014-08-27T06:21:56Z</dcterms:modified>
  <cp:category/>
  <cp:version/>
  <cp:contentType/>
  <cp:contentStatus/>
</cp:coreProperties>
</file>